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92" activeTab="0"/>
  </bookViews>
  <sheets>
    <sheet name="進歩状況チェック表" sheetId="1" r:id="rId1"/>
    <sheet name="記入例" sheetId="2" r:id="rId2"/>
  </sheets>
  <definedNames>
    <definedName name="_xlnm.Print_Area" localSheetId="1">'記入例'!$A$1:$N$79</definedName>
    <definedName name="_xlnm.Print_Area" localSheetId="0">'進歩状況チェック表'!$A$1:$N$79</definedName>
  </definedNames>
  <calcPr fullCalcOnLoad="1"/>
</workbook>
</file>

<file path=xl/comments1.xml><?xml version="1.0" encoding="utf-8"?>
<comments xmlns="http://schemas.openxmlformats.org/spreadsheetml/2006/main">
  <authors>
    <author>細井京逸</author>
    <author>石原</author>
    <author>PC-User</author>
  </authors>
  <commentList>
    <comment ref="M1" authorId="0">
      <text>
        <r>
          <rPr>
            <b/>
            <sz val="9"/>
            <rFont val="ＭＳ Ｐゴシック"/>
            <family val="3"/>
          </rPr>
          <t>班名
ジャガー班の場合は
“ジャガー”と入力をして下さい
自動的に"班"が付きます</t>
        </r>
      </text>
    </comment>
    <comment ref="O1" authorId="1">
      <text>
        <r>
          <rPr>
            <b/>
            <sz val="9"/>
            <rFont val="ＭＳ Ｐゴシック"/>
            <family val="3"/>
          </rPr>
          <t>２級認証後修得分</t>
        </r>
      </text>
    </comment>
    <comment ref="P1" authorId="1">
      <text>
        <r>
          <rPr>
            <b/>
            <sz val="9"/>
            <rFont val="ＭＳ Ｐゴシック"/>
            <family val="3"/>
          </rPr>
          <t>２級認証後修得分</t>
        </r>
      </text>
    </comment>
    <comment ref="Q1" authorId="1">
      <text>
        <r>
          <rPr>
            <b/>
            <sz val="9"/>
            <rFont val="ＭＳ Ｐゴシック"/>
            <family val="3"/>
          </rPr>
          <t>１級認証後修得分</t>
        </r>
      </text>
    </comment>
    <comment ref="R1" authorId="1">
      <text>
        <r>
          <rPr>
            <b/>
            <sz val="9"/>
            <rFont val="ＭＳ Ｐゴシック"/>
            <family val="3"/>
          </rPr>
          <t>１級認証後修得分</t>
        </r>
      </text>
    </comment>
    <comment ref="G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G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C21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2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3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4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5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6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7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9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G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C30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38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G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C39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0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1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2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3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5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7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8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G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C49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55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56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57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58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G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C59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60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61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62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63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64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G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M5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N5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M17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N17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M29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N29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M38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N38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M48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N48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M58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N58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M68" authorId="2">
      <text>
        <r>
          <rPr>
            <sz val="9"/>
            <rFont val="ＭＳ Ｐゴシック"/>
            <family val="3"/>
          </rPr>
          <t xml:space="preserve">自動設定
</t>
        </r>
      </text>
    </comment>
    <comment ref="N68" authorId="2">
      <text>
        <r>
          <rPr>
            <sz val="9"/>
            <rFont val="ＭＳ Ｐゴシック"/>
            <family val="3"/>
          </rPr>
          <t xml:space="preserve">自動設定
</t>
        </r>
      </text>
    </comment>
  </commentList>
</comments>
</file>

<file path=xl/comments2.xml><?xml version="1.0" encoding="utf-8"?>
<comments xmlns="http://schemas.openxmlformats.org/spreadsheetml/2006/main">
  <authors>
    <author>細井京逸</author>
    <author>石原</author>
    <author>PC-User</author>
  </authors>
  <commentList>
    <comment ref="M1" authorId="0">
      <text>
        <r>
          <rPr>
            <b/>
            <sz val="9"/>
            <rFont val="ＭＳ Ｐゴシック"/>
            <family val="3"/>
          </rPr>
          <t>班名
ジャガー班の場合は
“ジャガー”と入力をして下さい
自動的に"班"が付きます</t>
        </r>
      </text>
    </comment>
    <comment ref="O1" authorId="1">
      <text>
        <r>
          <rPr>
            <b/>
            <sz val="9"/>
            <rFont val="ＭＳ Ｐゴシック"/>
            <family val="3"/>
          </rPr>
          <t>２級認証後修得分</t>
        </r>
      </text>
    </comment>
    <comment ref="P1" authorId="1">
      <text>
        <r>
          <rPr>
            <b/>
            <sz val="9"/>
            <rFont val="ＭＳ Ｐゴシック"/>
            <family val="3"/>
          </rPr>
          <t>２級認証後修得分</t>
        </r>
      </text>
    </comment>
    <comment ref="Q1" authorId="1">
      <text>
        <r>
          <rPr>
            <b/>
            <sz val="9"/>
            <rFont val="ＭＳ Ｐゴシック"/>
            <family val="3"/>
          </rPr>
          <t>１級認証後修得分</t>
        </r>
      </text>
    </comment>
    <comment ref="R1" authorId="1">
      <text>
        <r>
          <rPr>
            <b/>
            <sz val="9"/>
            <rFont val="ＭＳ Ｐゴシック"/>
            <family val="3"/>
          </rPr>
          <t>１級認証後修得分</t>
        </r>
      </text>
    </comment>
    <comment ref="G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5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G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17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C21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2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3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4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5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6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7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29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G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29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C30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38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G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3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C39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0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1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2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3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5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7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48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G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4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C49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55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56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57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58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G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5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C59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60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61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62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63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C64" authorId="1">
      <text>
        <r>
          <rPr>
            <b/>
            <sz val="9"/>
            <rFont val="ＭＳ Ｐゴシック"/>
            <family val="3"/>
          </rPr>
          <t>自動設定</t>
        </r>
      </text>
    </comment>
    <comment ref="G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H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I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J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K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L68" authorId="0">
      <text>
        <r>
          <rPr>
            <b/>
            <sz val="9"/>
            <rFont val="ＭＳ Ｐゴシック"/>
            <family val="3"/>
          </rPr>
          <t>日付入力（例）
02/9/1
9/1</t>
        </r>
      </text>
    </comment>
    <comment ref="M5" authorId="2">
      <text>
        <r>
          <rPr>
            <b/>
            <sz val="12"/>
            <color indexed="10"/>
            <rFont val="ＭＳ Ｐゴシック"/>
            <family val="3"/>
          </rPr>
          <t>自動入力されます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N5" authorId="2">
      <text>
        <r>
          <rPr>
            <b/>
            <sz val="12"/>
            <color indexed="10"/>
            <rFont val="ＭＳ Ｐゴシック"/>
            <family val="3"/>
          </rPr>
          <t>自動入力されます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<sst xmlns="http://schemas.openxmlformats.org/spreadsheetml/2006/main" count="462" uniqueCount="157">
  <si>
    <t>デンコーチ</t>
  </si>
  <si>
    <t>気象観測</t>
  </si>
  <si>
    <t>家庭</t>
  </si>
  <si>
    <t>天体宇宙</t>
  </si>
  <si>
    <t>地域社会</t>
  </si>
  <si>
    <t>キャンプ企画</t>
  </si>
  <si>
    <t>公民</t>
  </si>
  <si>
    <t>野外料理</t>
  </si>
  <si>
    <t>郷土文化</t>
  </si>
  <si>
    <t>キャンプクラフト</t>
  </si>
  <si>
    <t>世界友情</t>
  </si>
  <si>
    <t>燃料</t>
  </si>
  <si>
    <t>地球市民</t>
  </si>
  <si>
    <t>ロープ結び</t>
  </si>
  <si>
    <t>Ｂ－Ｐ</t>
  </si>
  <si>
    <t>たき火</t>
  </si>
  <si>
    <t>リーダーシップ</t>
  </si>
  <si>
    <t>キャンプマネジメント</t>
  </si>
  <si>
    <t>健康</t>
  </si>
  <si>
    <t>食料</t>
  </si>
  <si>
    <t>安全</t>
  </si>
  <si>
    <t>水泳</t>
  </si>
  <si>
    <t>サバイバル</t>
  </si>
  <si>
    <t>運動能力</t>
  </si>
  <si>
    <t>フィッシング</t>
  </si>
  <si>
    <t>救護</t>
  </si>
  <si>
    <t>クラブ活動</t>
  </si>
  <si>
    <t>外国語</t>
  </si>
  <si>
    <t>スカウトソング</t>
  </si>
  <si>
    <t>情報処理</t>
  </si>
  <si>
    <t>自然愛護</t>
  </si>
  <si>
    <t>マネジメント</t>
  </si>
  <si>
    <t>ハイキング企画</t>
  </si>
  <si>
    <t>近隣奉仕</t>
  </si>
  <si>
    <t>読図</t>
  </si>
  <si>
    <t>環境保護</t>
  </si>
  <si>
    <t>記録</t>
  </si>
  <si>
    <t>写真</t>
  </si>
  <si>
    <t>防災</t>
  </si>
  <si>
    <t>自転車</t>
  </si>
  <si>
    <t>リサイクル</t>
  </si>
  <si>
    <t>オリエンテーリング</t>
  </si>
  <si>
    <t>ガイド</t>
  </si>
  <si>
    <t>観察</t>
  </si>
  <si>
    <t>計測</t>
  </si>
  <si>
    <t>通信</t>
  </si>
  <si>
    <t>森林</t>
  </si>
  <si>
    <t>スカウト進歩状況チェック表　</t>
  </si>
  <si>
    <t>スカウト氏名：</t>
  </si>
  <si>
    <t>イーグル</t>
  </si>
  <si>
    <t>１級Ｔ</t>
  </si>
  <si>
    <t>１級Ｍ</t>
  </si>
  <si>
    <t>菊Ｔ</t>
  </si>
  <si>
    <t>菊Ｍ</t>
  </si>
  <si>
    <t>入隊/上進日：</t>
  </si>
  <si>
    <t>Ａ群　スカウト精神　-Scout Spirit-</t>
  </si>
  <si>
    <t>初級</t>
  </si>
  <si>
    <t>認証</t>
  </si>
  <si>
    <t>No.</t>
  </si>
  <si>
    <t>項　　目</t>
  </si>
  <si>
    <t>①</t>
  </si>
  <si>
    <t>②</t>
  </si>
  <si>
    <t>③</t>
  </si>
  <si>
    <t>④</t>
  </si>
  <si>
    <t>⑤</t>
  </si>
  <si>
    <t>⑥</t>
  </si>
  <si>
    <t>ターゲット</t>
  </si>
  <si>
    <t>マスター</t>
  </si>
  <si>
    <t xml:space="preserve"> 1 スカウト精神</t>
  </si>
  <si>
    <t>A1</t>
  </si>
  <si>
    <t>メンバーシップ</t>
  </si>
  <si>
    <t>A2</t>
  </si>
  <si>
    <t>A3</t>
  </si>
  <si>
    <t xml:space="preserve"> 2 健康と発達</t>
  </si>
  <si>
    <t>A4</t>
  </si>
  <si>
    <t xml:space="preserve"> 3 スカウト技能</t>
  </si>
  <si>
    <t>A5</t>
  </si>
  <si>
    <t>A6</t>
  </si>
  <si>
    <t>A7</t>
  </si>
  <si>
    <t xml:space="preserve"> 4 社会生活</t>
  </si>
  <si>
    <t>A8</t>
  </si>
  <si>
    <t xml:space="preserve"> 5 班長会議</t>
  </si>
  <si>
    <t>A9</t>
  </si>
  <si>
    <t>２級</t>
  </si>
  <si>
    <t>Ｂ群　健康と発達　-Personal Development-</t>
  </si>
  <si>
    <t xml:space="preserve"> 1 ハイキング</t>
  </si>
  <si>
    <t>B1</t>
  </si>
  <si>
    <t>B2</t>
  </si>
  <si>
    <t>B3</t>
  </si>
  <si>
    <t>5①</t>
  </si>
  <si>
    <t>B4</t>
  </si>
  <si>
    <t>5②</t>
  </si>
  <si>
    <t>B5</t>
  </si>
  <si>
    <t xml:space="preserve"> 2 スカウト技能</t>
  </si>
  <si>
    <t>B6</t>
  </si>
  <si>
    <t>B7</t>
  </si>
  <si>
    <t>B8</t>
  </si>
  <si>
    <t xml:space="preserve"> 3 健康と発達</t>
  </si>
  <si>
    <t>B9</t>
  </si>
  <si>
    <t xml:space="preserve"> 4 スカウト精神</t>
  </si>
  <si>
    <t>Ｃ群　スカウト技能・ハイキング　-Scout Craft/Hiking-</t>
  </si>
  <si>
    <t xml:space="preserve"> 5 社会生活</t>
  </si>
  <si>
    <t xml:space="preserve"> 6 マスター</t>
  </si>
  <si>
    <t>C1</t>
  </si>
  <si>
    <t xml:space="preserve"> 7 班長会議</t>
  </si>
  <si>
    <t>C2</t>
  </si>
  <si>
    <t>C3</t>
  </si>
  <si>
    <t>１級</t>
  </si>
  <si>
    <t>C4</t>
  </si>
  <si>
    <t xml:space="preserve"> 1 キャンピング</t>
  </si>
  <si>
    <t>C5</t>
  </si>
  <si>
    <t>C6</t>
  </si>
  <si>
    <t>Ｄ群　スカウト技能・追跡　-Scout Craft/Trace Skill-</t>
  </si>
  <si>
    <t>D1</t>
  </si>
  <si>
    <t>D2</t>
  </si>
  <si>
    <t>D3</t>
  </si>
  <si>
    <t>D4</t>
  </si>
  <si>
    <t>D5</t>
  </si>
  <si>
    <t>野生生物</t>
  </si>
  <si>
    <t>D6</t>
  </si>
  <si>
    <t>D7</t>
  </si>
  <si>
    <t>Ｅ群　スカウト技能・キャンピング　-Scout Craft/Camping-</t>
  </si>
  <si>
    <t>E1</t>
  </si>
  <si>
    <t>E2</t>
  </si>
  <si>
    <t>E3</t>
  </si>
  <si>
    <t>菊</t>
  </si>
  <si>
    <t>E4</t>
  </si>
  <si>
    <t>E5</t>
  </si>
  <si>
    <t>E6</t>
  </si>
  <si>
    <t>E7</t>
  </si>
  <si>
    <t>Ｆ群　スカウト技能・冒険　-Scout Craft/Adventure-</t>
  </si>
  <si>
    <t>F1</t>
  </si>
  <si>
    <t>F2</t>
  </si>
  <si>
    <t>キャンプファイア</t>
  </si>
  <si>
    <t>F3</t>
  </si>
  <si>
    <t xml:space="preserve"> 5 マスター</t>
  </si>
  <si>
    <t>F4</t>
  </si>
  <si>
    <t>F5</t>
  </si>
  <si>
    <t>パイオニアリング</t>
  </si>
  <si>
    <t>F6</t>
  </si>
  <si>
    <t>ウォーターアドベンチャー</t>
  </si>
  <si>
    <t xml:space="preserve"> 6 班長会議</t>
  </si>
  <si>
    <t>F7</t>
  </si>
  <si>
    <t>Ｇ群　社会生活　-Service to others-</t>
  </si>
  <si>
    <t>特記事項</t>
  </si>
  <si>
    <t>G1</t>
  </si>
  <si>
    <t>G2</t>
  </si>
  <si>
    <t>G3</t>
  </si>
  <si>
    <t>G4</t>
  </si>
  <si>
    <t>G5</t>
  </si>
  <si>
    <t>伝統工芸</t>
  </si>
  <si>
    <t>G6</t>
  </si>
  <si>
    <t>G7</t>
  </si>
  <si>
    <t>G8</t>
  </si>
  <si>
    <t>※　ＶＳ隊上進項目に「Ａ８ Ｂ–Ｐ　細目１・３・４」「Ｅ１ キャンプ企画」の６細目をすべて、１級章課目「⑴キャンピング　細目 エ 」</t>
  </si>
  <si>
    <t>　　「Ａ９ リーダーシップ 細目２・６」履修あり。信仰奨励章では「Ｇ３　近隣奉仕　５」「Ａ８　Ｂ-Ｐ　６」に共通している。</t>
  </si>
  <si>
    <t>イーグル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</si>
</sst>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&quot;班&quot;"/>
    <numFmt numFmtId="178" formatCode="\'yy/m/d"/>
    <numFmt numFmtId="179" formatCode="yy/m/d"/>
    <numFmt numFmtId="180" formatCode="\'yy/m"/>
    <numFmt numFmtId="181" formatCode="[$-411]ge\.m\.d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b/>
      <sz val="8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thick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double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7" fillId="0" borderId="0" xfId="62" applyFont="1" applyBorder="1" applyAlignment="1" applyProtection="1">
      <alignment horizontal="right" vertical="center"/>
      <protection/>
    </xf>
    <xf numFmtId="177" fontId="4" fillId="0" borderId="10" xfId="62" applyNumberFormat="1" applyFont="1" applyBorder="1" applyAlignment="1" applyProtection="1">
      <alignment horizontal="centerContinuous" vertical="center" shrinkToFit="1"/>
      <protection locked="0"/>
    </xf>
    <xf numFmtId="177" fontId="4" fillId="0" borderId="11" xfId="62" applyNumberFormat="1" applyFont="1" applyBorder="1" applyAlignment="1" applyProtection="1">
      <alignment horizontal="centerContinuous" vertical="center" shrinkToFit="1"/>
      <protection locked="0"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0" xfId="62" applyFont="1" applyAlignment="1">
      <alignment vertical="center" shrinkToFit="1"/>
      <protection/>
    </xf>
    <xf numFmtId="0" fontId="3" fillId="0" borderId="12" xfId="62" applyFont="1" applyBorder="1" applyAlignment="1">
      <alignment horizontal="center" vertical="center"/>
      <protection/>
    </xf>
    <xf numFmtId="14" fontId="3" fillId="0" borderId="10" xfId="62" applyNumberFormat="1" applyFont="1" applyBorder="1" applyAlignment="1" applyProtection="1">
      <alignment horizontal="centerContinuous" vertical="center"/>
      <protection locked="0"/>
    </xf>
    <xf numFmtId="14" fontId="3" fillId="0" borderId="11" xfId="62" applyNumberFormat="1" applyFont="1" applyBorder="1" applyAlignment="1" applyProtection="1">
      <alignment horizontal="centerContinuous" vertical="center"/>
      <protection locked="0"/>
    </xf>
    <xf numFmtId="0" fontId="9" fillId="33" borderId="13" xfId="62" applyFont="1" applyFill="1" applyBorder="1" applyAlignment="1">
      <alignment horizontal="left"/>
      <protection/>
    </xf>
    <xf numFmtId="0" fontId="9" fillId="33" borderId="14" xfId="62" applyFont="1" applyFill="1" applyBorder="1" applyAlignment="1">
      <alignment horizontal="left"/>
      <protection/>
    </xf>
    <xf numFmtId="0" fontId="9" fillId="33" borderId="14" xfId="62" applyFont="1" applyFill="1" applyBorder="1" applyAlignment="1">
      <alignment horizontal="left" shrinkToFit="1"/>
      <protection/>
    </xf>
    <xf numFmtId="0" fontId="9" fillId="33" borderId="15" xfId="62" applyFont="1" applyFill="1" applyBorder="1" applyAlignment="1">
      <alignment horizontal="left" shrinkToFit="1"/>
      <protection/>
    </xf>
    <xf numFmtId="0" fontId="9" fillId="33" borderId="16" xfId="62" applyFont="1" applyFill="1" applyBorder="1" applyAlignment="1">
      <alignment horizontal="left"/>
      <protection/>
    </xf>
    <xf numFmtId="0" fontId="9" fillId="33" borderId="17" xfId="62" applyFont="1" applyFill="1" applyBorder="1" applyAlignment="1">
      <alignment horizontal="left"/>
      <protection/>
    </xf>
    <xf numFmtId="0" fontId="9" fillId="33" borderId="17" xfId="62" applyFont="1" applyFill="1" applyBorder="1" applyAlignment="1">
      <alignment horizontal="left" shrinkToFit="1"/>
      <protection/>
    </xf>
    <xf numFmtId="0" fontId="9" fillId="33" borderId="18" xfId="62" applyFont="1" applyFill="1" applyBorder="1" applyAlignment="1">
      <alignment horizontal="left" shrinkToFit="1"/>
      <protection/>
    </xf>
    <xf numFmtId="0" fontId="10" fillId="34" borderId="19" xfId="62" applyFont="1" applyFill="1" applyBorder="1" applyAlignment="1">
      <alignment vertical="center"/>
      <protection/>
    </xf>
    <xf numFmtId="0" fontId="3" fillId="34" borderId="20" xfId="62" applyFont="1" applyFill="1" applyBorder="1" applyAlignment="1">
      <alignment horizontal="center" vertical="center"/>
      <protection/>
    </xf>
    <xf numFmtId="178" fontId="3" fillId="34" borderId="21" xfId="62" applyNumberFormat="1" applyFont="1" applyFill="1" applyBorder="1" applyAlignment="1" applyProtection="1">
      <alignment horizontal="center" vertical="center"/>
      <protection locked="0"/>
    </xf>
    <xf numFmtId="0" fontId="11" fillId="0" borderId="22" xfId="62" applyFont="1" applyFill="1" applyBorder="1" applyAlignment="1">
      <alignment horizontal="center" vertical="center"/>
      <protection/>
    </xf>
    <xf numFmtId="0" fontId="11" fillId="0" borderId="23" xfId="62" applyFont="1" applyFill="1" applyBorder="1" applyAlignment="1">
      <alignment horizontal="center" vertical="center"/>
      <protection/>
    </xf>
    <xf numFmtId="0" fontId="11" fillId="0" borderId="23" xfId="62" applyFont="1" applyFill="1" applyBorder="1" applyAlignment="1">
      <alignment horizontal="center" vertical="center" shrinkToFit="1"/>
      <protection/>
    </xf>
    <xf numFmtId="0" fontId="11" fillId="0" borderId="24" xfId="62" applyFont="1" applyFill="1" applyBorder="1" applyAlignment="1">
      <alignment horizontal="center" vertical="center" shrinkToFit="1"/>
      <protection/>
    </xf>
    <xf numFmtId="0" fontId="5" fillId="0" borderId="25" xfId="62" applyFont="1" applyFill="1" applyBorder="1" applyAlignment="1">
      <alignment horizontal="center" vertical="center" shrinkToFit="1"/>
      <protection/>
    </xf>
    <xf numFmtId="0" fontId="5" fillId="0" borderId="26" xfId="62" applyFont="1" applyFill="1" applyBorder="1" applyAlignment="1">
      <alignment horizontal="center" vertical="center" shrinkToFit="1"/>
      <protection/>
    </xf>
    <xf numFmtId="0" fontId="3" fillId="0" borderId="27" xfId="62" applyFont="1" applyBorder="1" applyAlignment="1">
      <alignment horizontal="center" vertical="center"/>
      <protection/>
    </xf>
    <xf numFmtId="178" fontId="3" fillId="0" borderId="28" xfId="62" applyNumberFormat="1" applyFont="1" applyBorder="1" applyAlignment="1" applyProtection="1">
      <alignment horizontal="center" vertical="center"/>
      <protection locked="0"/>
    </xf>
    <xf numFmtId="0" fontId="12" fillId="0" borderId="29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vertical="center"/>
      <protection/>
    </xf>
    <xf numFmtId="178" fontId="5" fillId="0" borderId="30" xfId="62" applyNumberFormat="1" applyFont="1" applyBorder="1" applyAlignment="1" applyProtection="1">
      <alignment horizontal="center" vertical="center" shrinkToFit="1"/>
      <protection locked="0"/>
    </xf>
    <xf numFmtId="179" fontId="11" fillId="0" borderId="31" xfId="62" applyNumberFormat="1" applyFont="1" applyBorder="1" applyAlignment="1">
      <alignment horizontal="center" vertical="center" shrinkToFit="1"/>
      <protection/>
    </xf>
    <xf numFmtId="179" fontId="11" fillId="0" borderId="32" xfId="62" applyNumberFormat="1" applyFont="1" applyBorder="1" applyAlignment="1">
      <alignment horizontal="center" vertical="center" shrinkToFit="1"/>
      <protection/>
    </xf>
    <xf numFmtId="180" fontId="11" fillId="0" borderId="0" xfId="62" applyNumberFormat="1" applyFont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center" vertical="center"/>
      <protection/>
    </xf>
    <xf numFmtId="0" fontId="12" fillId="0" borderId="35" xfId="62" applyFont="1" applyBorder="1" applyAlignment="1">
      <alignment vertical="center"/>
      <protection/>
    </xf>
    <xf numFmtId="178" fontId="5" fillId="0" borderId="35" xfId="62" applyNumberFormat="1" applyFont="1" applyBorder="1" applyAlignment="1" applyProtection="1">
      <alignment horizontal="center" vertical="center" shrinkToFit="1"/>
      <protection locked="0"/>
    </xf>
    <xf numFmtId="179" fontId="11" fillId="0" borderId="36" xfId="62" applyNumberFormat="1" applyFont="1" applyBorder="1" applyAlignment="1">
      <alignment horizontal="center" vertical="center" shrinkToFit="1"/>
      <protection/>
    </xf>
    <xf numFmtId="179" fontId="11" fillId="0" borderId="37" xfId="62" applyNumberFormat="1" applyFont="1" applyBorder="1" applyAlignment="1">
      <alignment horizontal="center" vertical="center" shrinkToFit="1"/>
      <protection/>
    </xf>
    <xf numFmtId="0" fontId="3" fillId="0" borderId="38" xfId="62" applyFont="1" applyBorder="1" applyAlignment="1">
      <alignment horizontal="center" vertical="center"/>
      <protection/>
    </xf>
    <xf numFmtId="178" fontId="3" fillId="0" borderId="39" xfId="62" applyNumberFormat="1" applyFont="1" applyBorder="1" applyAlignment="1" applyProtection="1">
      <alignment horizontal="center" vertical="center"/>
      <protection locked="0"/>
    </xf>
    <xf numFmtId="0" fontId="3" fillId="0" borderId="22" xfId="62" applyFont="1" applyBorder="1" applyAlignme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178" fontId="3" fillId="0" borderId="41" xfId="62" applyNumberFormat="1" applyFont="1" applyBorder="1" applyAlignment="1" applyProtection="1">
      <alignment horizontal="center" vertical="center"/>
      <protection locked="0"/>
    </xf>
    <xf numFmtId="0" fontId="3" fillId="0" borderId="42" xfId="62" applyFont="1" applyBorder="1" applyAlignment="1">
      <alignment horizontal="center" vertical="center"/>
      <protection/>
    </xf>
    <xf numFmtId="178" fontId="3" fillId="0" borderId="37" xfId="62" applyNumberFormat="1" applyFont="1" applyBorder="1" applyAlignment="1" applyProtection="1">
      <alignment horizontal="center" vertical="center"/>
      <protection locked="0"/>
    </xf>
    <xf numFmtId="178" fontId="5" fillId="0" borderId="43" xfId="62" applyNumberFormat="1" applyFont="1" applyBorder="1" applyAlignment="1" applyProtection="1">
      <alignment horizontal="center" vertical="center" shrinkToFit="1"/>
      <protection locked="0"/>
    </xf>
    <xf numFmtId="0" fontId="12" fillId="0" borderId="44" xfId="62" applyFont="1" applyBorder="1" applyAlignment="1">
      <alignment vertical="center"/>
      <protection/>
    </xf>
    <xf numFmtId="178" fontId="5" fillId="0" borderId="45" xfId="62" applyNumberFormat="1" applyFont="1" applyBorder="1" applyAlignment="1" applyProtection="1">
      <alignment horizontal="center" vertical="center" shrinkToFit="1"/>
      <protection locked="0"/>
    </xf>
    <xf numFmtId="178" fontId="5" fillId="0" borderId="46" xfId="62" applyNumberFormat="1" applyFont="1" applyBorder="1" applyAlignment="1" applyProtection="1">
      <alignment horizontal="center" vertical="center" shrinkToFit="1"/>
      <protection locked="0"/>
    </xf>
    <xf numFmtId="178" fontId="5" fillId="0" borderId="47" xfId="62" applyNumberFormat="1" applyFont="1" applyBorder="1" applyAlignment="1" applyProtection="1">
      <alignment horizontal="center" vertical="center" shrinkToFit="1"/>
      <protection locked="0"/>
    </xf>
    <xf numFmtId="178" fontId="5" fillId="0" borderId="48" xfId="62" applyNumberFormat="1" applyFont="1" applyBorder="1" applyAlignment="1" applyProtection="1">
      <alignment horizontal="center" vertical="center" shrinkToFit="1"/>
      <protection locked="0"/>
    </xf>
    <xf numFmtId="179" fontId="11" fillId="0" borderId="49" xfId="62" applyNumberFormat="1" applyFont="1" applyBorder="1" applyAlignment="1">
      <alignment horizontal="center" vertical="center" shrinkToFit="1"/>
      <protection/>
    </xf>
    <xf numFmtId="0" fontId="3" fillId="0" borderId="50" xfId="62" applyFont="1" applyBorder="1" applyAlignment="1">
      <alignment vertical="center"/>
      <protection/>
    </xf>
    <xf numFmtId="0" fontId="3" fillId="0" borderId="51" xfId="62" applyFont="1" applyBorder="1" applyAlignment="1">
      <alignment horizontal="center" vertical="center"/>
      <protection/>
    </xf>
    <xf numFmtId="178" fontId="3" fillId="0" borderId="52" xfId="62" applyNumberFormat="1" applyFont="1" applyBorder="1" applyAlignment="1" applyProtection="1">
      <alignment horizontal="center" vertical="center"/>
      <protection locked="0"/>
    </xf>
    <xf numFmtId="0" fontId="12" fillId="0" borderId="53" xfId="62" applyFont="1" applyBorder="1" applyAlignment="1">
      <alignment horizontal="center" vertical="center"/>
      <protection/>
    </xf>
    <xf numFmtId="0" fontId="12" fillId="0" borderId="54" xfId="62" applyFont="1" applyBorder="1" applyAlignment="1">
      <alignment vertical="center"/>
      <protection/>
    </xf>
    <xf numFmtId="178" fontId="5" fillId="0" borderId="55" xfId="62" applyNumberFormat="1" applyFont="1" applyBorder="1" applyAlignment="1" applyProtection="1">
      <alignment horizontal="center" vertical="center" shrinkToFit="1"/>
      <protection locked="0"/>
    </xf>
    <xf numFmtId="178" fontId="5" fillId="0" borderId="56" xfId="62" applyNumberFormat="1" applyFont="1" applyBorder="1" applyAlignment="1" applyProtection="1">
      <alignment horizontal="center" vertical="center" shrinkToFit="1"/>
      <protection locked="0"/>
    </xf>
    <xf numFmtId="178" fontId="5" fillId="0" borderId="57" xfId="62" applyNumberFormat="1" applyFont="1" applyBorder="1" applyAlignment="1" applyProtection="1">
      <alignment horizontal="center" vertical="center" shrinkToFit="1"/>
      <protection locked="0"/>
    </xf>
    <xf numFmtId="178" fontId="5" fillId="0" borderId="58" xfId="62" applyNumberFormat="1" applyFont="1" applyBorder="1" applyAlignment="1" applyProtection="1">
      <alignment horizontal="center" vertical="center" shrinkToFit="1"/>
      <protection locked="0"/>
    </xf>
    <xf numFmtId="179" fontId="11" fillId="0" borderId="59" xfId="62" applyNumberFormat="1" applyFont="1" applyBorder="1" applyAlignment="1">
      <alignment horizontal="center" vertical="center" shrinkToFit="1"/>
      <protection/>
    </xf>
    <xf numFmtId="179" fontId="11" fillId="0" borderId="60" xfId="62" applyNumberFormat="1" applyFont="1" applyBorder="1" applyAlignment="1">
      <alignment horizontal="center" vertical="center" shrinkToFit="1"/>
      <protection/>
    </xf>
    <xf numFmtId="179" fontId="3" fillId="0" borderId="0" xfId="62" applyNumberFormat="1" applyFont="1" applyAlignment="1">
      <alignment horizontal="center" vertical="center"/>
      <protection/>
    </xf>
    <xf numFmtId="0" fontId="9" fillId="33" borderId="61" xfId="62" applyFont="1" applyFill="1" applyBorder="1" applyAlignment="1">
      <alignment horizontal="left"/>
      <protection/>
    </xf>
    <xf numFmtId="0" fontId="9" fillId="33" borderId="62" xfId="62" applyFont="1" applyFill="1" applyBorder="1" applyAlignment="1">
      <alignment horizontal="left"/>
      <protection/>
    </xf>
    <xf numFmtId="0" fontId="9" fillId="33" borderId="62" xfId="62" applyFont="1" applyFill="1" applyBorder="1" applyAlignment="1">
      <alignment horizontal="left" shrinkToFit="1"/>
      <protection/>
    </xf>
    <xf numFmtId="0" fontId="9" fillId="33" borderId="0" xfId="62" applyFont="1" applyFill="1" applyBorder="1" applyAlignment="1">
      <alignment horizontal="left" shrinkToFit="1"/>
      <protection/>
    </xf>
    <xf numFmtId="0" fontId="9" fillId="33" borderId="63" xfId="62" applyFont="1" applyFill="1" applyBorder="1" applyAlignment="1">
      <alignment horizontal="left" shrinkToFit="1"/>
      <protection/>
    </xf>
    <xf numFmtId="0" fontId="10" fillId="35" borderId="19" xfId="62" applyFont="1" applyFill="1" applyBorder="1" applyAlignment="1">
      <alignment vertical="center"/>
      <protection/>
    </xf>
    <xf numFmtId="0" fontId="3" fillId="35" borderId="20" xfId="62" applyFont="1" applyFill="1" applyBorder="1" applyAlignment="1">
      <alignment horizontal="center" vertical="center"/>
      <protection/>
    </xf>
    <xf numFmtId="178" fontId="3" fillId="35" borderId="21" xfId="62" applyNumberFormat="1" applyFont="1" applyFill="1" applyBorder="1" applyAlignment="1" applyProtection="1">
      <alignment horizontal="center" vertical="center"/>
      <protection locked="0"/>
    </xf>
    <xf numFmtId="0" fontId="3" fillId="0" borderId="64" xfId="62" applyFont="1" applyBorder="1" applyAlignment="1">
      <alignment horizontal="center" vertical="center"/>
      <protection/>
    </xf>
    <xf numFmtId="178" fontId="3" fillId="0" borderId="32" xfId="62" applyNumberFormat="1" applyFont="1" applyBorder="1" applyAlignment="1" applyProtection="1">
      <alignment horizontal="center" vertical="center"/>
      <protection locked="0"/>
    </xf>
    <xf numFmtId="0" fontId="3" fillId="0" borderId="65" xfId="62" applyFont="1" applyBorder="1" applyAlignment="1">
      <alignment horizontal="center" vertical="center"/>
      <protection/>
    </xf>
    <xf numFmtId="178" fontId="3" fillId="0" borderId="37" xfId="62" applyNumberFormat="1" applyFont="1" applyBorder="1" applyAlignment="1" applyProtection="1">
      <alignment horizontal="center" vertical="center"/>
      <protection/>
    </xf>
    <xf numFmtId="178" fontId="3" fillId="0" borderId="60" xfId="62" applyNumberFormat="1" applyFont="1" applyBorder="1" applyAlignment="1" applyProtection="1">
      <alignment horizontal="center" vertical="center"/>
      <protection/>
    </xf>
    <xf numFmtId="178" fontId="3" fillId="0" borderId="32" xfId="62" applyNumberFormat="1" applyFont="1" applyBorder="1" applyAlignment="1" applyProtection="1">
      <alignment horizontal="center" vertical="center"/>
      <protection/>
    </xf>
    <xf numFmtId="0" fontId="3" fillId="0" borderId="66" xfId="62" applyFont="1" applyBorder="1" applyAlignment="1">
      <alignment horizontal="center" vertical="center"/>
      <protection/>
    </xf>
    <xf numFmtId="0" fontId="3" fillId="0" borderId="67" xfId="62" applyFont="1" applyBorder="1" applyAlignment="1">
      <alignment horizontal="center" vertical="center"/>
      <protection/>
    </xf>
    <xf numFmtId="178" fontId="3" fillId="0" borderId="41" xfId="62" applyNumberFormat="1" applyFont="1" applyBorder="1" applyAlignment="1" applyProtection="1">
      <alignment horizontal="center" vertical="center"/>
      <protection/>
    </xf>
    <xf numFmtId="179" fontId="11" fillId="0" borderId="68" xfId="62" applyNumberFormat="1" applyFont="1" applyBorder="1" applyAlignment="1">
      <alignment horizontal="center" vertical="center" shrinkToFit="1"/>
      <protection/>
    </xf>
    <xf numFmtId="0" fontId="3" fillId="0" borderId="69" xfId="62" applyFont="1" applyBorder="1" applyAlignment="1">
      <alignment horizontal="center" vertical="center"/>
      <protection/>
    </xf>
    <xf numFmtId="178" fontId="3" fillId="0" borderId="70" xfId="62" applyNumberFormat="1" applyFont="1" applyBorder="1" applyAlignment="1" applyProtection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178" fontId="3" fillId="0" borderId="60" xfId="62" applyNumberFormat="1" applyFont="1" applyBorder="1" applyAlignment="1" applyProtection="1">
      <alignment horizontal="center" vertical="center"/>
      <protection locked="0"/>
    </xf>
    <xf numFmtId="0" fontId="3" fillId="0" borderId="72" xfId="62" applyFont="1" applyBorder="1" applyAlignment="1">
      <alignment vertical="center"/>
      <protection/>
    </xf>
    <xf numFmtId="0" fontId="3" fillId="0" borderId="73" xfId="62" applyFont="1" applyBorder="1" applyAlignment="1">
      <alignment horizontal="center" vertical="center"/>
      <protection/>
    </xf>
    <xf numFmtId="178" fontId="3" fillId="0" borderId="28" xfId="62" applyNumberFormat="1" applyFont="1" applyBorder="1" applyAlignment="1" applyProtection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10" fillId="36" borderId="19" xfId="62" applyFont="1" applyFill="1" applyBorder="1" applyAlignment="1">
      <alignment vertical="center"/>
      <protection/>
    </xf>
    <xf numFmtId="0" fontId="3" fillId="36" borderId="20" xfId="62" applyFont="1" applyFill="1" applyBorder="1" applyAlignment="1">
      <alignment vertical="center"/>
      <protection/>
    </xf>
    <xf numFmtId="178" fontId="3" fillId="36" borderId="21" xfId="62" applyNumberFormat="1" applyFont="1" applyFill="1" applyBorder="1" applyAlignment="1" applyProtection="1">
      <alignment horizontal="center" vertical="center" shrinkToFit="1"/>
      <protection locked="0"/>
    </xf>
    <xf numFmtId="0" fontId="3" fillId="0" borderId="75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11" fillId="0" borderId="77" xfId="62" applyFont="1" applyFill="1" applyBorder="1" applyAlignment="1">
      <alignment horizontal="center" vertical="center" shrinkToFit="1"/>
      <protection/>
    </xf>
    <xf numFmtId="0" fontId="11" fillId="0" borderId="78" xfId="62" applyFont="1" applyFill="1" applyBorder="1" applyAlignment="1">
      <alignment horizontal="center" vertical="center" shrinkToFit="1"/>
      <protection/>
    </xf>
    <xf numFmtId="0" fontId="12" fillId="0" borderId="79" xfId="62" applyFont="1" applyBorder="1" applyAlignment="1">
      <alignment vertical="center"/>
      <protection/>
    </xf>
    <xf numFmtId="179" fontId="11" fillId="0" borderId="80" xfId="62" applyNumberFormat="1" applyFont="1" applyBorder="1" applyAlignment="1">
      <alignment horizontal="center" vertical="center" shrinkToFit="1"/>
      <protection/>
    </xf>
    <xf numFmtId="178" fontId="5" fillId="0" borderId="81" xfId="62" applyNumberFormat="1" applyFont="1" applyBorder="1" applyAlignment="1" applyProtection="1">
      <alignment horizontal="center" vertical="center" shrinkToFit="1"/>
      <protection locked="0"/>
    </xf>
    <xf numFmtId="0" fontId="10" fillId="37" borderId="19" xfId="62" applyFont="1" applyFill="1" applyBorder="1" applyAlignment="1">
      <alignment vertical="center"/>
      <protection/>
    </xf>
    <xf numFmtId="0" fontId="3" fillId="37" borderId="20" xfId="62" applyFont="1" applyFill="1" applyBorder="1" applyAlignment="1">
      <alignment vertical="center"/>
      <protection/>
    </xf>
    <xf numFmtId="178" fontId="3" fillId="37" borderId="21" xfId="62" applyNumberFormat="1" applyFont="1" applyFill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center" vertical="center"/>
      <protection/>
    </xf>
    <xf numFmtId="179" fontId="3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178" fontId="5" fillId="0" borderId="49" xfId="62" applyNumberFormat="1" applyFont="1" applyBorder="1" applyAlignment="1" applyProtection="1">
      <alignment horizontal="center" vertical="center" shrinkToFit="1"/>
      <protection locked="0"/>
    </xf>
    <xf numFmtId="0" fontId="12" fillId="0" borderId="82" xfId="62" applyFont="1" applyBorder="1" applyAlignment="1">
      <alignment horizontal="center" vertical="center"/>
      <protection/>
    </xf>
    <xf numFmtId="0" fontId="12" fillId="0" borderId="83" xfId="62" applyFont="1" applyBorder="1" applyAlignment="1">
      <alignment vertical="center"/>
      <protection/>
    </xf>
    <xf numFmtId="178" fontId="5" fillId="0" borderId="83" xfId="62" applyNumberFormat="1" applyFont="1" applyBorder="1" applyAlignment="1" applyProtection="1">
      <alignment horizontal="center" vertical="center" shrinkToFit="1"/>
      <protection locked="0"/>
    </xf>
    <xf numFmtId="178" fontId="5" fillId="0" borderId="84" xfId="62" applyNumberFormat="1" applyFont="1" applyBorder="1" applyAlignment="1" applyProtection="1">
      <alignment horizontal="center" vertical="center" shrinkToFit="1"/>
      <protection locked="0"/>
    </xf>
    <xf numFmtId="179" fontId="11" fillId="0" borderId="85" xfId="62" applyNumberFormat="1" applyFont="1" applyBorder="1" applyAlignment="1">
      <alignment horizontal="center" vertical="center" shrinkToFit="1"/>
      <protection/>
    </xf>
    <xf numFmtId="179" fontId="11" fillId="0" borderId="86" xfId="62" applyNumberFormat="1" applyFont="1" applyBorder="1" applyAlignment="1">
      <alignment horizontal="center" vertical="center" shrinkToFit="1"/>
      <protection/>
    </xf>
    <xf numFmtId="179" fontId="3" fillId="0" borderId="0" xfId="62" applyNumberFormat="1" applyFont="1" applyBorder="1" applyAlignment="1" applyProtection="1">
      <alignment horizontal="center" vertical="center"/>
      <protection locked="0"/>
    </xf>
    <xf numFmtId="0" fontId="12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180" fontId="11" fillId="0" borderId="0" xfId="62" applyNumberFormat="1" applyFont="1" applyBorder="1" applyAlignment="1" applyProtection="1">
      <alignment horizontal="center" vertical="center" shrinkToFit="1"/>
      <protection locked="0"/>
    </xf>
    <xf numFmtId="180" fontId="11" fillId="0" borderId="0" xfId="62" applyNumberFormat="1" applyFont="1" applyBorder="1" applyAlignment="1">
      <alignment horizontal="center" vertical="center" shrinkToFit="1"/>
      <protection/>
    </xf>
    <xf numFmtId="0" fontId="3" fillId="38" borderId="0" xfId="62" applyFont="1" applyFill="1" applyAlignment="1">
      <alignment horizontal="center" vertical="center"/>
      <protection/>
    </xf>
    <xf numFmtId="0" fontId="6" fillId="0" borderId="12" xfId="62" applyFont="1" applyBorder="1" applyAlignment="1" applyProtection="1">
      <alignment horizontal="center" vertical="center" shrinkToFit="1"/>
      <protection locked="0"/>
    </xf>
    <xf numFmtId="0" fontId="6" fillId="0" borderId="87" xfId="62" applyFont="1" applyBorder="1" applyAlignment="1" applyProtection="1">
      <alignment horizontal="center" vertical="center" shrinkToFit="1"/>
      <protection locked="0"/>
    </xf>
    <xf numFmtId="0" fontId="6" fillId="0" borderId="88" xfId="62" applyFont="1" applyBorder="1" applyAlignment="1" applyProtection="1">
      <alignment horizontal="center" vertical="center" shrinkToFit="1"/>
      <protection locked="0"/>
    </xf>
    <xf numFmtId="0" fontId="6" fillId="0" borderId="87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left" vertical="center"/>
      <protection/>
    </xf>
    <xf numFmtId="0" fontId="3" fillId="0" borderId="90" xfId="62" applyFont="1" applyBorder="1" applyAlignment="1">
      <alignment horizontal="left" vertical="center"/>
      <protection/>
    </xf>
    <xf numFmtId="0" fontId="3" fillId="0" borderId="91" xfId="62" applyFont="1" applyBorder="1" applyAlignment="1">
      <alignment horizontal="left" vertical="center"/>
      <protection/>
    </xf>
    <xf numFmtId="0" fontId="0" fillId="0" borderId="90" xfId="62" applyBorder="1" applyAlignment="1">
      <alignment horizontal="left" vertical="center"/>
      <protection/>
    </xf>
    <xf numFmtId="0" fontId="0" fillId="0" borderId="91" xfId="62" applyBorder="1" applyAlignment="1">
      <alignment horizontal="left" vertical="center"/>
      <protection/>
    </xf>
    <xf numFmtId="0" fontId="3" fillId="0" borderId="89" xfId="62" applyFont="1" applyBorder="1" applyAlignment="1">
      <alignment vertical="center"/>
      <protection/>
    </xf>
    <xf numFmtId="0" fontId="0" fillId="0" borderId="91" xfId="62" applyBorder="1" applyAlignment="1">
      <alignment vertical="center"/>
      <protection/>
    </xf>
    <xf numFmtId="0" fontId="10" fillId="39" borderId="19" xfId="62" applyFont="1" applyFill="1" applyBorder="1" applyAlignment="1">
      <alignment horizontal="center" vertical="center"/>
      <protection/>
    </xf>
    <xf numFmtId="0" fontId="10" fillId="39" borderId="20" xfId="62" applyFont="1" applyFill="1" applyBorder="1" applyAlignment="1">
      <alignment horizontal="center" vertical="center"/>
      <protection/>
    </xf>
    <xf numFmtId="0" fontId="10" fillId="39" borderId="21" xfId="62" applyFont="1" applyFill="1" applyBorder="1" applyAlignment="1">
      <alignment horizontal="center" vertical="center"/>
      <protection/>
    </xf>
    <xf numFmtId="0" fontId="3" fillId="0" borderId="61" xfId="62" applyFont="1" applyBorder="1" applyAlignment="1" applyProtection="1">
      <alignment horizontal="left" vertical="center"/>
      <protection locked="0"/>
    </xf>
    <xf numFmtId="0" fontId="3" fillId="0" borderId="62" xfId="62" applyFont="1" applyBorder="1" applyAlignment="1" applyProtection="1">
      <alignment horizontal="left" vertical="center"/>
      <protection locked="0"/>
    </xf>
    <xf numFmtId="0" fontId="3" fillId="0" borderId="72" xfId="62" applyFont="1" applyBorder="1" applyAlignment="1" applyProtection="1">
      <alignment horizontal="left" vertical="center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179" fontId="3" fillId="0" borderId="92" xfId="62" applyNumberFormat="1" applyFont="1" applyBorder="1" applyAlignment="1" applyProtection="1">
      <alignment horizontal="center" vertical="center"/>
      <protection locked="0"/>
    </xf>
    <xf numFmtId="179" fontId="3" fillId="0" borderId="28" xfId="62" applyNumberFormat="1" applyFont="1" applyBorder="1" applyAlignment="1" applyProtection="1">
      <alignment horizontal="center" vertical="center"/>
      <protection locked="0"/>
    </xf>
    <xf numFmtId="0" fontId="3" fillId="0" borderId="22" xfId="62" applyFont="1" applyBorder="1" applyAlignment="1" applyProtection="1">
      <alignment horizontal="left" vertical="center"/>
      <protection locked="0"/>
    </xf>
    <xf numFmtId="0" fontId="3" fillId="0" borderId="93" xfId="62" applyFont="1" applyBorder="1" applyAlignment="1" applyProtection="1">
      <alignment horizontal="left" vertical="center"/>
      <protection locked="0"/>
    </xf>
    <xf numFmtId="179" fontId="3" fillId="0" borderId="41" xfId="62" applyNumberFormat="1" applyFont="1" applyBorder="1" applyAlignment="1" applyProtection="1">
      <alignment horizontal="center" vertical="center"/>
      <protection locked="0"/>
    </xf>
    <xf numFmtId="0" fontId="3" fillId="0" borderId="50" xfId="62" applyFont="1" applyBorder="1" applyAlignment="1" applyProtection="1">
      <alignment horizontal="left" vertical="center"/>
      <protection locked="0"/>
    </xf>
    <xf numFmtId="0" fontId="3" fillId="0" borderId="94" xfId="62" applyFont="1" applyBorder="1" applyAlignment="1" applyProtection="1">
      <alignment horizontal="left" vertical="center"/>
      <protection locked="0"/>
    </xf>
    <xf numFmtId="179" fontId="3" fillId="0" borderId="52" xfId="62" applyNumberFormat="1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 applyProtection="1">
      <alignment horizontal="left" vertical="center"/>
      <protection locked="0"/>
    </xf>
    <xf numFmtId="0" fontId="6" fillId="0" borderId="87" xfId="62" applyFont="1" applyBorder="1" applyAlignment="1" applyProtection="1">
      <alignment horizontal="left" vertical="center"/>
      <protection locked="0"/>
    </xf>
    <xf numFmtId="0" fontId="6" fillId="0" borderId="88" xfId="62" applyFont="1" applyBorder="1" applyAlignment="1" applyProtection="1">
      <alignment horizontal="left" vertical="center"/>
      <protection locked="0"/>
    </xf>
    <xf numFmtId="0" fontId="9" fillId="33" borderId="15" xfId="62" applyFont="1" applyFill="1" applyBorder="1" applyAlignment="1">
      <alignment horizontal="left"/>
      <protection/>
    </xf>
    <xf numFmtId="0" fontId="9" fillId="33" borderId="18" xfId="62" applyFont="1" applyFill="1" applyBorder="1" applyAlignment="1">
      <alignment horizontal="left"/>
      <protection/>
    </xf>
    <xf numFmtId="0" fontId="11" fillId="0" borderId="24" xfId="62" applyFont="1" applyFill="1" applyBorder="1" applyAlignment="1">
      <alignment horizontal="center" vertical="center"/>
      <protection/>
    </xf>
    <xf numFmtId="0" fontId="5" fillId="0" borderId="25" xfId="62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9" fillId="33" borderId="63" xfId="62" applyFont="1" applyFill="1" applyBorder="1" applyAlignment="1">
      <alignment horizontal="left"/>
      <protection/>
    </xf>
    <xf numFmtId="0" fontId="11" fillId="0" borderId="77" xfId="62" applyFont="1" applyFill="1" applyBorder="1" applyAlignment="1">
      <alignment horizontal="center" vertical="center"/>
      <protection/>
    </xf>
    <xf numFmtId="0" fontId="11" fillId="0" borderId="78" xfId="62" applyFont="1" applyFill="1" applyBorder="1" applyAlignment="1">
      <alignment horizontal="center" vertical="center"/>
      <protection/>
    </xf>
    <xf numFmtId="180" fontId="11" fillId="0" borderId="0" xfId="62" applyNumberFormat="1" applyFont="1" applyBorder="1" applyAlignment="1" applyProtection="1">
      <alignment horizontal="center" vertical="center"/>
      <protection locked="0"/>
    </xf>
    <xf numFmtId="180" fontId="11" fillId="0" borderId="0" xfId="62" applyNumberFormat="1" applyFont="1" applyBorder="1" applyAlignment="1">
      <alignment horizontal="center" vertical="center"/>
      <protection/>
    </xf>
    <xf numFmtId="178" fontId="3" fillId="34" borderId="21" xfId="62" applyNumberFormat="1" applyFont="1" applyFill="1" applyBorder="1" applyAlignment="1" applyProtection="1">
      <alignment horizontal="center" vertical="center" shrinkToFit="1"/>
      <protection locked="0"/>
    </xf>
    <xf numFmtId="178" fontId="3" fillId="0" borderId="28" xfId="62" applyNumberFormat="1" applyFont="1" applyBorder="1" applyAlignment="1" applyProtection="1">
      <alignment horizontal="center" vertical="center" shrinkToFit="1"/>
      <protection locked="0"/>
    </xf>
    <xf numFmtId="180" fontId="11" fillId="0" borderId="30" xfId="62" applyNumberFormat="1" applyFont="1" applyBorder="1" applyAlignment="1" applyProtection="1">
      <alignment horizontal="center" vertical="center"/>
      <protection locked="0"/>
    </xf>
    <xf numFmtId="180" fontId="11" fillId="0" borderId="31" xfId="62" applyNumberFormat="1" applyFont="1" applyBorder="1" applyAlignment="1">
      <alignment horizontal="center" vertical="center"/>
      <protection/>
    </xf>
    <xf numFmtId="180" fontId="11" fillId="0" borderId="32" xfId="62" applyNumberFormat="1" applyFont="1" applyBorder="1" applyAlignment="1">
      <alignment horizontal="center" vertical="center"/>
      <protection/>
    </xf>
    <xf numFmtId="180" fontId="11" fillId="0" borderId="35" xfId="62" applyNumberFormat="1" applyFont="1" applyBorder="1" applyAlignment="1" applyProtection="1">
      <alignment horizontal="center" vertical="center"/>
      <protection locked="0"/>
    </xf>
    <xf numFmtId="180" fontId="11" fillId="0" borderId="36" xfId="62" applyNumberFormat="1" applyFont="1" applyBorder="1" applyAlignment="1">
      <alignment horizontal="center" vertical="center"/>
      <protection/>
    </xf>
    <xf numFmtId="180" fontId="11" fillId="0" borderId="37" xfId="62" applyNumberFormat="1" applyFont="1" applyBorder="1" applyAlignment="1">
      <alignment horizontal="center" vertical="center"/>
      <protection/>
    </xf>
    <xf numFmtId="178" fontId="3" fillId="0" borderId="41" xfId="62" applyNumberFormat="1" applyFont="1" applyBorder="1" applyAlignment="1" applyProtection="1">
      <alignment horizontal="center" vertical="center" shrinkToFit="1"/>
      <protection locked="0"/>
    </xf>
    <xf numFmtId="178" fontId="3" fillId="0" borderId="52" xfId="62" applyNumberFormat="1" applyFont="1" applyBorder="1" applyAlignment="1" applyProtection="1">
      <alignment horizontal="center" vertical="center" shrinkToFit="1"/>
      <protection locked="0"/>
    </xf>
    <xf numFmtId="180" fontId="11" fillId="0" borderId="68" xfId="62" applyNumberFormat="1" applyFont="1" applyBorder="1" applyAlignment="1">
      <alignment horizontal="center" vertical="center"/>
      <protection/>
    </xf>
    <xf numFmtId="180" fontId="11" fillId="0" borderId="60" xfId="62" applyNumberFormat="1" applyFont="1" applyBorder="1" applyAlignment="1">
      <alignment horizontal="center" vertical="center"/>
      <protection/>
    </xf>
    <xf numFmtId="179" fontId="3" fillId="0" borderId="0" xfId="62" applyNumberFormat="1" applyFont="1" applyAlignment="1">
      <alignment horizontal="center" vertical="center" shrinkToFit="1"/>
      <protection/>
    </xf>
    <xf numFmtId="178" fontId="3" fillId="35" borderId="21" xfId="62" applyNumberFormat="1" applyFont="1" applyFill="1" applyBorder="1" applyAlignment="1" applyProtection="1">
      <alignment horizontal="center" vertical="center" shrinkToFit="1"/>
      <protection locked="0"/>
    </xf>
    <xf numFmtId="178" fontId="3" fillId="0" borderId="32" xfId="62" applyNumberFormat="1" applyFont="1" applyBorder="1" applyAlignment="1" applyProtection="1">
      <alignment horizontal="center" vertical="center" shrinkToFit="1"/>
      <protection locked="0"/>
    </xf>
    <xf numFmtId="178" fontId="3" fillId="0" borderId="37" xfId="62" applyNumberFormat="1" applyFont="1" applyBorder="1" applyAlignment="1" applyProtection="1">
      <alignment horizontal="center" vertical="center" shrinkToFit="1"/>
      <protection locked="0"/>
    </xf>
    <xf numFmtId="178" fontId="3" fillId="0" borderId="37" xfId="62" applyNumberFormat="1" applyFont="1" applyBorder="1" applyAlignment="1" applyProtection="1">
      <alignment horizontal="center" vertical="center" shrinkToFit="1"/>
      <protection/>
    </xf>
    <xf numFmtId="178" fontId="3" fillId="0" borderId="60" xfId="62" applyNumberFormat="1" applyFont="1" applyBorder="1" applyAlignment="1" applyProtection="1">
      <alignment horizontal="center" vertical="center" shrinkToFit="1"/>
      <protection/>
    </xf>
    <xf numFmtId="178" fontId="3" fillId="0" borderId="41" xfId="62" applyNumberFormat="1" applyFont="1" applyBorder="1" applyAlignment="1" applyProtection="1">
      <alignment horizontal="center" vertical="center" shrinkToFit="1"/>
      <protection/>
    </xf>
    <xf numFmtId="178" fontId="3" fillId="0" borderId="60" xfId="62" applyNumberFormat="1" applyFont="1" applyBorder="1" applyAlignment="1" applyProtection="1">
      <alignment horizontal="center" vertical="center" shrinkToFit="1"/>
      <protection locked="0"/>
    </xf>
    <xf numFmtId="178" fontId="3" fillId="0" borderId="70" xfId="62" applyNumberFormat="1" applyFont="1" applyBorder="1" applyAlignment="1" applyProtection="1">
      <alignment horizontal="center" vertical="center" shrinkToFit="1"/>
      <protection/>
    </xf>
    <xf numFmtId="180" fontId="11" fillId="0" borderId="83" xfId="62" applyNumberFormat="1" applyFont="1" applyBorder="1" applyAlignment="1" applyProtection="1">
      <alignment horizontal="center" vertical="center"/>
      <protection locked="0"/>
    </xf>
    <xf numFmtId="180" fontId="11" fillId="0" borderId="84" xfId="62" applyNumberFormat="1" applyFont="1" applyBorder="1" applyAlignment="1" applyProtection="1">
      <alignment horizontal="center" vertical="center"/>
      <protection locked="0"/>
    </xf>
    <xf numFmtId="180" fontId="11" fillId="0" borderId="85" xfId="62" applyNumberFormat="1" applyFont="1" applyBorder="1" applyAlignment="1">
      <alignment horizontal="center" vertical="center"/>
      <protection/>
    </xf>
    <xf numFmtId="180" fontId="11" fillId="0" borderId="86" xfId="62" applyNumberFormat="1" applyFont="1" applyBorder="1" applyAlignment="1">
      <alignment horizontal="center" vertical="center"/>
      <protection/>
    </xf>
    <xf numFmtId="180" fontId="11" fillId="0" borderId="49" xfId="62" applyNumberFormat="1" applyFont="1" applyBorder="1" applyAlignment="1" applyProtection="1">
      <alignment horizontal="center" vertical="center"/>
      <protection locked="0"/>
    </xf>
    <xf numFmtId="180" fontId="11" fillId="0" borderId="43" xfId="62" applyNumberFormat="1" applyFont="1" applyBorder="1" applyAlignment="1" applyProtection="1">
      <alignment horizontal="center" vertical="center"/>
      <protection locked="0"/>
    </xf>
    <xf numFmtId="180" fontId="11" fillId="0" borderId="95" xfId="62" applyNumberFormat="1" applyFont="1" applyBorder="1" applyAlignment="1" applyProtection="1">
      <alignment horizontal="center" vertical="center"/>
      <protection locked="0"/>
    </xf>
    <xf numFmtId="180" fontId="11" fillId="0" borderId="80" xfId="62" applyNumberFormat="1" applyFont="1" applyBorder="1" applyAlignment="1">
      <alignment horizontal="center" vertical="center"/>
      <protection/>
    </xf>
    <xf numFmtId="180" fontId="11" fillId="0" borderId="81" xfId="62" applyNumberFormat="1" applyFont="1" applyBorder="1" applyAlignment="1" applyProtection="1">
      <alignment horizontal="center" vertical="center"/>
      <protection locked="0"/>
    </xf>
    <xf numFmtId="180" fontId="11" fillId="0" borderId="44" xfId="62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S個人進歩表33期　060909" xfId="62"/>
    <cellStyle name="良い" xfId="63"/>
  </cellStyles>
  <dxfs count="20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b val="0"/>
        <i val="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b val="0"/>
        <i val="0"/>
      </font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b val="0"/>
        <i val="0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3</xdr:row>
      <xdr:rowOff>104775</xdr:rowOff>
    </xdr:from>
    <xdr:to>
      <xdr:col>19</xdr:col>
      <xdr:colOff>276225</xdr:colOff>
      <xdr:row>11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7172325" y="523875"/>
          <a:ext cx="25241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O P Q R</a:t>
          </a:r>
          <a:r>
            <a:rPr lang="en-US" cap="none" sz="1600" b="1" i="0" u="none" baseline="0">
              <a:solidFill>
                <a:srgbClr val="FF0000"/>
              </a:solidFill>
            </a:rPr>
            <a:t>列には計算式が入ってます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消さないでください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R79"/>
  <sheetViews>
    <sheetView tabSelected="1" zoomScale="120" zoomScaleNormal="120" zoomScaleSheetLayoutView="100" zoomScalePageLayoutView="0" workbookViewId="0" topLeftCell="A1">
      <pane ySplit="1" topLeftCell="A2" activePane="bottomLeft" state="frozen"/>
      <selection pane="topLeft" activeCell="O17" sqref="O17"/>
      <selection pane="bottomLeft" activeCell="B4" sqref="B4"/>
    </sheetView>
  </sheetViews>
  <sheetFormatPr defaultColWidth="9.00390625" defaultRowHeight="13.5"/>
  <cols>
    <col min="1" max="1" width="11.375" style="5" bestFit="1" customWidth="1"/>
    <col min="2" max="2" width="3.75390625" style="5" bestFit="1" customWidth="1"/>
    <col min="3" max="3" width="7.75390625" style="4" bestFit="1" customWidth="1"/>
    <col min="4" max="4" width="1.875" style="5" customWidth="1"/>
    <col min="5" max="5" width="3.50390625" style="4" bestFit="1" customWidth="1"/>
    <col min="6" max="6" width="17.125" style="5" customWidth="1"/>
    <col min="7" max="12" width="5.125" style="7" customWidth="1"/>
    <col min="13" max="14" width="7.50390625" style="7" customWidth="1"/>
    <col min="15" max="18" width="5.875" style="5" customWidth="1"/>
    <col min="19" max="16384" width="9.00390625" style="5" customWidth="1"/>
  </cols>
  <sheetData>
    <row r="1" spans="1:18" ht="18" customHeight="1" thickBot="1">
      <c r="A1" s="127" t="s">
        <v>47</v>
      </c>
      <c r="B1" s="127"/>
      <c r="C1" s="127"/>
      <c r="D1" s="127"/>
      <c r="E1" s="127"/>
      <c r="F1" s="1" t="s">
        <v>48</v>
      </c>
      <c r="G1" s="124"/>
      <c r="H1" s="125"/>
      <c r="I1" s="125"/>
      <c r="J1" s="125"/>
      <c r="K1" s="125"/>
      <c r="L1" s="126"/>
      <c r="M1" s="2" t="s">
        <v>49</v>
      </c>
      <c r="N1" s="3"/>
      <c r="O1" s="123" t="s">
        <v>50</v>
      </c>
      <c r="P1" s="123" t="s">
        <v>51</v>
      </c>
      <c r="Q1" s="123" t="s">
        <v>52</v>
      </c>
      <c r="R1" s="123" t="s">
        <v>53</v>
      </c>
    </row>
    <row r="2" ht="4.5" customHeight="1" thickBot="1">
      <c r="E2" s="6"/>
    </row>
    <row r="3" spans="1:14" ht="10.5" customHeight="1" thickBot="1">
      <c r="A3" s="8" t="s">
        <v>54</v>
      </c>
      <c r="B3" s="9"/>
      <c r="C3" s="10"/>
      <c r="E3" s="11"/>
      <c r="F3" s="12"/>
      <c r="G3" s="13"/>
      <c r="H3" s="13"/>
      <c r="I3" s="13"/>
      <c r="J3" s="13"/>
      <c r="K3" s="13"/>
      <c r="L3" s="13"/>
      <c r="M3" s="13"/>
      <c r="N3" s="14"/>
    </row>
    <row r="4" spans="5:14" ht="10.5" customHeight="1" thickBot="1">
      <c r="E4" s="15" t="s">
        <v>55</v>
      </c>
      <c r="F4" s="16"/>
      <c r="G4" s="17"/>
      <c r="H4" s="17"/>
      <c r="I4" s="17"/>
      <c r="J4" s="17"/>
      <c r="K4" s="17"/>
      <c r="L4" s="17"/>
      <c r="M4" s="17"/>
      <c r="N4" s="18"/>
    </row>
    <row r="5" spans="1:14" ht="10.5" customHeight="1">
      <c r="A5" s="19" t="s">
        <v>56</v>
      </c>
      <c r="B5" s="20" t="s">
        <v>57</v>
      </c>
      <c r="C5" s="21"/>
      <c r="E5" s="22" t="s">
        <v>58</v>
      </c>
      <c r="F5" s="23" t="s">
        <v>59</v>
      </c>
      <c r="G5" s="24" t="s">
        <v>60</v>
      </c>
      <c r="H5" s="24" t="s">
        <v>61</v>
      </c>
      <c r="I5" s="24" t="s">
        <v>62</v>
      </c>
      <c r="J5" s="24" t="s">
        <v>63</v>
      </c>
      <c r="K5" s="24" t="s">
        <v>64</v>
      </c>
      <c r="L5" s="25" t="s">
        <v>65</v>
      </c>
      <c r="M5" s="26" t="s">
        <v>66</v>
      </c>
      <c r="N5" s="27" t="s">
        <v>67</v>
      </c>
    </row>
    <row r="6" spans="1:18" ht="10.5" customHeight="1">
      <c r="A6" s="128" t="s">
        <v>68</v>
      </c>
      <c r="B6" s="28">
        <v>1</v>
      </c>
      <c r="C6" s="29"/>
      <c r="E6" s="30" t="s">
        <v>69</v>
      </c>
      <c r="F6" s="31" t="s">
        <v>70</v>
      </c>
      <c r="G6" s="32"/>
      <c r="H6" s="32"/>
      <c r="I6" s="32"/>
      <c r="J6" s="32"/>
      <c r="K6" s="32"/>
      <c r="L6" s="32"/>
      <c r="M6" s="33">
        <f aca="true" t="shared" si="0" ref="M6:M14">IF(COUNT(G6:L6)&gt;=3,SMALL(G6:L6,3),"")</f>
      </c>
      <c r="N6" s="34">
        <f aca="true" t="shared" si="1" ref="N6:N14">IF(COUNT(G6:L6)=6,MAX(G6:L6),"")</f>
      </c>
      <c r="O6" s="35">
        <f>IF($C$16="","",IF(M6="","",IF(M6&gt;=$C$16,M6,"")))</f>
      </c>
      <c r="P6" s="35">
        <f aca="true" t="shared" si="2" ref="P6:P14">IF($C$16="","",IF(N6="","",IF(N6&gt;=$C$16,N6,"")))</f>
      </c>
      <c r="Q6" s="35">
        <f aca="true" t="shared" si="3" ref="Q6:R14">IF($C$33="","",IF(M6="","",IF(M6&gt;=$C$33,M6,"")))</f>
      </c>
      <c r="R6" s="35">
        <f t="shared" si="3"/>
      </c>
    </row>
    <row r="7" spans="1:18" ht="10.5" customHeight="1">
      <c r="A7" s="129"/>
      <c r="B7" s="36">
        <v>2</v>
      </c>
      <c r="C7" s="29"/>
      <c r="E7" s="37" t="s">
        <v>71</v>
      </c>
      <c r="F7" s="38" t="s">
        <v>2</v>
      </c>
      <c r="G7" s="39"/>
      <c r="H7" s="39"/>
      <c r="I7" s="39"/>
      <c r="J7" s="39"/>
      <c r="K7" s="39"/>
      <c r="L7" s="39"/>
      <c r="M7" s="40">
        <f t="shared" si="0"/>
      </c>
      <c r="N7" s="41">
        <f t="shared" si="1"/>
      </c>
      <c r="O7" s="35">
        <f aca="true" t="shared" si="4" ref="O7:O14">IF($C$16="","",IF(M7="","",IF(M7&gt;=$C$16,M7,"")))</f>
      </c>
      <c r="P7" s="35">
        <f t="shared" si="2"/>
      </c>
      <c r="Q7" s="35">
        <f t="shared" si="3"/>
      </c>
      <c r="R7" s="35">
        <f t="shared" si="3"/>
      </c>
    </row>
    <row r="8" spans="1:18" ht="10.5" customHeight="1">
      <c r="A8" s="130"/>
      <c r="B8" s="42">
        <v>3</v>
      </c>
      <c r="C8" s="43"/>
      <c r="E8" s="37" t="s">
        <v>72</v>
      </c>
      <c r="F8" s="38" t="s">
        <v>4</v>
      </c>
      <c r="G8" s="39"/>
      <c r="H8" s="39"/>
      <c r="I8" s="39"/>
      <c r="J8" s="39"/>
      <c r="K8" s="39"/>
      <c r="L8" s="39"/>
      <c r="M8" s="40">
        <f t="shared" si="0"/>
      </c>
      <c r="N8" s="41">
        <f t="shared" si="1"/>
      </c>
      <c r="O8" s="35">
        <f t="shared" si="4"/>
      </c>
      <c r="P8" s="35">
        <f t="shared" si="2"/>
      </c>
      <c r="Q8" s="35">
        <f t="shared" si="3"/>
      </c>
      <c r="R8" s="35">
        <f t="shared" si="3"/>
      </c>
    </row>
    <row r="9" spans="1:18" ht="10.5" customHeight="1">
      <c r="A9" s="44" t="s">
        <v>73</v>
      </c>
      <c r="B9" s="45">
        <v>1</v>
      </c>
      <c r="C9" s="46"/>
      <c r="E9" s="37" t="s">
        <v>74</v>
      </c>
      <c r="F9" s="38" t="s">
        <v>6</v>
      </c>
      <c r="G9" s="39"/>
      <c r="H9" s="39"/>
      <c r="I9" s="39"/>
      <c r="J9" s="39"/>
      <c r="K9" s="39"/>
      <c r="L9" s="39"/>
      <c r="M9" s="40">
        <f t="shared" si="0"/>
      </c>
      <c r="N9" s="41">
        <f t="shared" si="1"/>
      </c>
      <c r="O9" s="35">
        <f t="shared" si="4"/>
      </c>
      <c r="P9" s="35">
        <f t="shared" si="2"/>
      </c>
      <c r="Q9" s="35">
        <f t="shared" si="3"/>
      </c>
      <c r="R9" s="35">
        <f t="shared" si="3"/>
      </c>
    </row>
    <row r="10" spans="1:18" ht="10.5" customHeight="1">
      <c r="A10" s="128" t="s">
        <v>75</v>
      </c>
      <c r="B10" s="47">
        <v>1</v>
      </c>
      <c r="C10" s="29"/>
      <c r="E10" s="37" t="s">
        <v>76</v>
      </c>
      <c r="F10" s="38" t="s">
        <v>8</v>
      </c>
      <c r="G10" s="39"/>
      <c r="H10" s="39"/>
      <c r="I10" s="39"/>
      <c r="J10" s="39"/>
      <c r="K10" s="39"/>
      <c r="L10" s="39"/>
      <c r="M10" s="40">
        <f t="shared" si="0"/>
      </c>
      <c r="N10" s="41">
        <f t="shared" si="1"/>
      </c>
      <c r="O10" s="35">
        <f t="shared" si="4"/>
      </c>
      <c r="P10" s="35">
        <f t="shared" si="2"/>
      </c>
      <c r="Q10" s="35">
        <f t="shared" si="3"/>
      </c>
      <c r="R10" s="35">
        <f t="shared" si="3"/>
      </c>
    </row>
    <row r="11" spans="1:18" ht="10.5" customHeight="1">
      <c r="A11" s="129"/>
      <c r="B11" s="36">
        <v>2</v>
      </c>
      <c r="C11" s="48"/>
      <c r="E11" s="37" t="s">
        <v>77</v>
      </c>
      <c r="F11" s="38" t="s">
        <v>10</v>
      </c>
      <c r="G11" s="39"/>
      <c r="H11" s="39"/>
      <c r="I11" s="39"/>
      <c r="J11" s="39"/>
      <c r="K11" s="39"/>
      <c r="L11" s="39"/>
      <c r="M11" s="40">
        <f t="shared" si="0"/>
      </c>
      <c r="N11" s="41">
        <f t="shared" si="1"/>
      </c>
      <c r="O11" s="35">
        <f t="shared" si="4"/>
      </c>
      <c r="P11" s="35">
        <f t="shared" si="2"/>
      </c>
      <c r="Q11" s="35">
        <f t="shared" si="3"/>
      </c>
      <c r="R11" s="35">
        <f t="shared" si="3"/>
      </c>
    </row>
    <row r="12" spans="1:18" ht="10.5" customHeight="1" thickBot="1">
      <c r="A12" s="130"/>
      <c r="B12" s="42">
        <v>3</v>
      </c>
      <c r="C12" s="48"/>
      <c r="E12" s="37" t="s">
        <v>78</v>
      </c>
      <c r="F12" s="38" t="s">
        <v>12</v>
      </c>
      <c r="G12" s="49"/>
      <c r="H12" s="39"/>
      <c r="I12" s="49"/>
      <c r="J12" s="49"/>
      <c r="K12" s="39"/>
      <c r="L12" s="49"/>
      <c r="M12" s="40">
        <f t="shared" si="0"/>
      </c>
      <c r="N12" s="41">
        <f t="shared" si="1"/>
      </c>
      <c r="O12" s="35">
        <f t="shared" si="4"/>
      </c>
      <c r="P12" s="35">
        <f t="shared" si="2"/>
      </c>
      <c r="Q12" s="35">
        <f t="shared" si="3"/>
      </c>
      <c r="R12" s="35">
        <f t="shared" si="3"/>
      </c>
    </row>
    <row r="13" spans="1:18" ht="10.5" customHeight="1" thickBot="1" thickTop="1">
      <c r="A13" s="44" t="s">
        <v>79</v>
      </c>
      <c r="B13" s="45">
        <v>1</v>
      </c>
      <c r="C13" s="46"/>
      <c r="E13" s="37" t="s">
        <v>80</v>
      </c>
      <c r="F13" s="50" t="s">
        <v>14</v>
      </c>
      <c r="G13" s="51"/>
      <c r="H13" s="52"/>
      <c r="I13" s="51"/>
      <c r="J13" s="51"/>
      <c r="K13" s="53"/>
      <c r="L13" s="54"/>
      <c r="M13" s="55">
        <f t="shared" si="0"/>
      </c>
      <c r="N13" s="41">
        <f t="shared" si="1"/>
      </c>
      <c r="O13" s="35">
        <f t="shared" si="4"/>
      </c>
      <c r="P13" s="35">
        <f t="shared" si="2"/>
      </c>
      <c r="Q13" s="35">
        <f t="shared" si="3"/>
      </c>
      <c r="R13" s="35">
        <f t="shared" si="3"/>
      </c>
    </row>
    <row r="14" spans="1:18" ht="10.5" customHeight="1" thickBot="1" thickTop="1">
      <c r="A14" s="56" t="s">
        <v>81</v>
      </c>
      <c r="B14" s="57">
        <v>1</v>
      </c>
      <c r="C14" s="58"/>
      <c r="E14" s="59" t="s">
        <v>82</v>
      </c>
      <c r="F14" s="60" t="s">
        <v>16</v>
      </c>
      <c r="G14" s="61"/>
      <c r="H14" s="51"/>
      <c r="I14" s="62"/>
      <c r="J14" s="63"/>
      <c r="K14" s="64"/>
      <c r="L14" s="51"/>
      <c r="M14" s="65">
        <f t="shared" si="0"/>
      </c>
      <c r="N14" s="66">
        <f t="shared" si="1"/>
      </c>
      <c r="O14" s="35">
        <f t="shared" si="4"/>
      </c>
      <c r="P14" s="35">
        <f t="shared" si="2"/>
      </c>
      <c r="Q14" s="35">
        <f t="shared" si="3"/>
      </c>
      <c r="R14" s="35">
        <f t="shared" si="3"/>
      </c>
    </row>
    <row r="15" spans="2:14" ht="10.5" customHeight="1" thickBot="1">
      <c r="B15" s="4"/>
      <c r="C15" s="67"/>
      <c r="E15" s="68"/>
      <c r="F15" s="69"/>
      <c r="G15" s="70"/>
      <c r="H15" s="71"/>
      <c r="I15" s="70"/>
      <c r="J15" s="70"/>
      <c r="K15" s="70"/>
      <c r="L15" s="71"/>
      <c r="M15" s="70"/>
      <c r="N15" s="72"/>
    </row>
    <row r="16" spans="1:14" ht="10.5" customHeight="1">
      <c r="A16" s="73" t="s">
        <v>83</v>
      </c>
      <c r="B16" s="74" t="s">
        <v>57</v>
      </c>
      <c r="C16" s="75"/>
      <c r="E16" s="15" t="s">
        <v>84</v>
      </c>
      <c r="F16" s="16"/>
      <c r="G16" s="17"/>
      <c r="H16" s="17"/>
      <c r="I16" s="17"/>
      <c r="J16" s="17"/>
      <c r="K16" s="17"/>
      <c r="L16" s="17"/>
      <c r="M16" s="17"/>
      <c r="N16" s="18"/>
    </row>
    <row r="17" spans="1:14" ht="10.5" customHeight="1">
      <c r="A17" s="128" t="s">
        <v>85</v>
      </c>
      <c r="B17" s="76">
        <v>1</v>
      </c>
      <c r="C17" s="77"/>
      <c r="E17" s="22" t="s">
        <v>58</v>
      </c>
      <c r="F17" s="23" t="s">
        <v>59</v>
      </c>
      <c r="G17" s="24" t="s">
        <v>60</v>
      </c>
      <c r="H17" s="24" t="s">
        <v>61</v>
      </c>
      <c r="I17" s="24" t="s">
        <v>62</v>
      </c>
      <c r="J17" s="24" t="s">
        <v>63</v>
      </c>
      <c r="K17" s="24" t="s">
        <v>64</v>
      </c>
      <c r="L17" s="25" t="s">
        <v>65</v>
      </c>
      <c r="M17" s="26" t="s">
        <v>66</v>
      </c>
      <c r="N17" s="27" t="s">
        <v>67</v>
      </c>
    </row>
    <row r="18" spans="1:18" ht="10.5" customHeight="1">
      <c r="A18" s="131"/>
      <c r="B18" s="36">
        <v>2</v>
      </c>
      <c r="C18" s="48"/>
      <c r="E18" s="30" t="s">
        <v>86</v>
      </c>
      <c r="F18" s="31" t="s">
        <v>18</v>
      </c>
      <c r="G18" s="39"/>
      <c r="H18" s="39"/>
      <c r="I18" s="39"/>
      <c r="J18" s="39"/>
      <c r="K18" s="39"/>
      <c r="L18" s="39"/>
      <c r="M18" s="33">
        <f aca="true" t="shared" si="5" ref="M18:M26">IF(COUNT(G18:L18)&gt;=3,SMALL(G18:L18,3),"")</f>
      </c>
      <c r="N18" s="34">
        <f aca="true" t="shared" si="6" ref="N18:N26">IF(COUNT(G18:L18)=6,MAX(G18:L18),"")</f>
      </c>
      <c r="O18" s="35">
        <f aca="true" t="shared" si="7" ref="O18:P26">IF($C$16="","",IF(M18="","",IF(M18&gt;=$C$16,M18,"")))</f>
      </c>
      <c r="P18" s="35">
        <f t="shared" si="7"/>
      </c>
      <c r="Q18" s="35">
        <f aca="true" t="shared" si="8" ref="Q18:R26">IF($C$33="","",IF(M18="","",IF(M18&gt;=$C$33,M18,"")))</f>
      </c>
      <c r="R18" s="35">
        <f t="shared" si="8"/>
      </c>
    </row>
    <row r="19" spans="1:18" ht="10.5" customHeight="1">
      <c r="A19" s="131"/>
      <c r="B19" s="36">
        <v>3</v>
      </c>
      <c r="C19" s="48"/>
      <c r="E19" s="37" t="s">
        <v>87</v>
      </c>
      <c r="F19" s="38" t="s">
        <v>20</v>
      </c>
      <c r="G19" s="39"/>
      <c r="H19" s="39"/>
      <c r="I19" s="39"/>
      <c r="J19" s="39"/>
      <c r="K19" s="39"/>
      <c r="L19" s="39"/>
      <c r="M19" s="40">
        <f t="shared" si="5"/>
      </c>
      <c r="N19" s="41">
        <f t="shared" si="6"/>
      </c>
      <c r="O19" s="35">
        <f t="shared" si="7"/>
      </c>
      <c r="P19" s="35">
        <f t="shared" si="7"/>
      </c>
      <c r="Q19" s="35">
        <f t="shared" si="8"/>
      </c>
      <c r="R19" s="35">
        <f t="shared" si="8"/>
      </c>
    </row>
    <row r="20" spans="1:18" ht="10.5" customHeight="1">
      <c r="A20" s="131"/>
      <c r="B20" s="36">
        <v>4</v>
      </c>
      <c r="C20" s="48"/>
      <c r="E20" s="37" t="s">
        <v>88</v>
      </c>
      <c r="F20" s="38" t="s">
        <v>21</v>
      </c>
      <c r="G20" s="39"/>
      <c r="H20" s="39"/>
      <c r="I20" s="39"/>
      <c r="J20" s="39"/>
      <c r="K20" s="39"/>
      <c r="L20" s="39"/>
      <c r="M20" s="40">
        <f t="shared" si="5"/>
      </c>
      <c r="N20" s="41">
        <f t="shared" si="6"/>
      </c>
      <c r="O20" s="35">
        <f t="shared" si="7"/>
      </c>
      <c r="P20" s="35">
        <f t="shared" si="7"/>
      </c>
      <c r="Q20" s="35">
        <f t="shared" si="8"/>
      </c>
      <c r="R20" s="35">
        <f t="shared" si="8"/>
      </c>
    </row>
    <row r="21" spans="1:18" ht="10.5" customHeight="1">
      <c r="A21" s="131"/>
      <c r="B21" s="78" t="s">
        <v>89</v>
      </c>
      <c r="C21" s="79">
        <f>IF(C5="","",IF(COUNT(M30:M35)&gt;=1,SMALL(M30:M35,1),""))</f>
      </c>
      <c r="E21" s="37" t="s">
        <v>90</v>
      </c>
      <c r="F21" s="38" t="s">
        <v>23</v>
      </c>
      <c r="G21" s="39"/>
      <c r="H21" s="39"/>
      <c r="I21" s="39"/>
      <c r="J21" s="39"/>
      <c r="K21" s="39"/>
      <c r="L21" s="39"/>
      <c r="M21" s="40">
        <f t="shared" si="5"/>
      </c>
      <c r="N21" s="41">
        <f t="shared" si="6"/>
      </c>
      <c r="O21" s="35">
        <f t="shared" si="7"/>
      </c>
      <c r="P21" s="35">
        <f t="shared" si="7"/>
      </c>
      <c r="Q21" s="35">
        <f t="shared" si="8"/>
      </c>
      <c r="R21" s="35">
        <f t="shared" si="8"/>
      </c>
    </row>
    <row r="22" spans="1:18" ht="10.5" customHeight="1">
      <c r="A22" s="132"/>
      <c r="B22" s="78" t="s">
        <v>91</v>
      </c>
      <c r="C22" s="80">
        <f>IF(C5="","",IF(COUNT(M30:M35)&gt;=2,SMALL(M30:M35,2),""))</f>
      </c>
      <c r="E22" s="37" t="s">
        <v>92</v>
      </c>
      <c r="F22" s="38" t="s">
        <v>25</v>
      </c>
      <c r="G22" s="39"/>
      <c r="H22" s="39"/>
      <c r="I22" s="39"/>
      <c r="J22" s="39"/>
      <c r="K22" s="39"/>
      <c r="L22" s="39"/>
      <c r="M22" s="40">
        <f t="shared" si="5"/>
      </c>
      <c r="N22" s="41">
        <f t="shared" si="6"/>
      </c>
      <c r="O22" s="35">
        <f t="shared" si="7"/>
      </c>
      <c r="P22" s="35">
        <f t="shared" si="7"/>
      </c>
      <c r="Q22" s="35">
        <f t="shared" si="8"/>
      </c>
      <c r="R22" s="35">
        <f t="shared" si="8"/>
      </c>
    </row>
    <row r="23" spans="1:18" ht="10.5" customHeight="1">
      <c r="A23" s="128" t="s">
        <v>93</v>
      </c>
      <c r="B23" s="76">
        <v>1</v>
      </c>
      <c r="C23" s="81">
        <f>IF(C5="","",IF(COUNT(M49:M55)&gt;=1,SMALL(M49:M55,1),""))</f>
      </c>
      <c r="E23" s="37" t="s">
        <v>94</v>
      </c>
      <c r="F23" s="38" t="s">
        <v>26</v>
      </c>
      <c r="G23" s="39"/>
      <c r="H23" s="39"/>
      <c r="I23" s="39"/>
      <c r="J23" s="39"/>
      <c r="K23" s="39"/>
      <c r="L23" s="39"/>
      <c r="M23" s="40">
        <f>IF(COUNT(G23:L23)&gt;=3,SMALL(G23:L23,3),"")</f>
      </c>
      <c r="N23" s="41">
        <f t="shared" si="6"/>
      </c>
      <c r="O23" s="35">
        <f>IF($C$16="","",IF(M23="","",IF(M23&gt;=$C$16,M23,"")))</f>
      </c>
      <c r="P23" s="35">
        <f t="shared" si="7"/>
      </c>
      <c r="Q23" s="35">
        <f t="shared" si="8"/>
      </c>
      <c r="R23" s="35">
        <f t="shared" si="8"/>
      </c>
    </row>
    <row r="24" spans="1:18" ht="10.5" customHeight="1">
      <c r="A24" s="131"/>
      <c r="B24" s="36">
        <v>2</v>
      </c>
      <c r="C24" s="79">
        <f>IF(C5="","",IF(COUNT(M39:M45)&gt;=1,SMALL(M39:M45,1),""))</f>
      </c>
      <c r="E24" s="37" t="s">
        <v>95</v>
      </c>
      <c r="F24" s="38" t="s">
        <v>27</v>
      </c>
      <c r="G24" s="39"/>
      <c r="H24" s="39"/>
      <c r="I24" s="39"/>
      <c r="J24" s="39"/>
      <c r="K24" s="39"/>
      <c r="L24" s="39"/>
      <c r="M24" s="40">
        <f t="shared" si="5"/>
      </c>
      <c r="N24" s="41">
        <f t="shared" si="6"/>
      </c>
      <c r="O24" s="35">
        <f t="shared" si="7"/>
      </c>
      <c r="P24" s="35">
        <f t="shared" si="7"/>
      </c>
      <c r="Q24" s="35">
        <f t="shared" si="8"/>
      </c>
      <c r="R24" s="35">
        <f t="shared" si="8"/>
      </c>
    </row>
    <row r="25" spans="1:18" ht="10.5" customHeight="1">
      <c r="A25" s="132"/>
      <c r="B25" s="82">
        <v>3</v>
      </c>
      <c r="C25" s="80">
        <f>IF(C5="","",IF(COUNT(M59:M65)&gt;=1,SMALL(M59:M65,1),""))</f>
      </c>
      <c r="E25" s="37" t="s">
        <v>96</v>
      </c>
      <c r="F25" s="38" t="s">
        <v>29</v>
      </c>
      <c r="G25" s="39"/>
      <c r="H25" s="39"/>
      <c r="I25" s="39"/>
      <c r="J25" s="39"/>
      <c r="K25" s="39"/>
      <c r="L25" s="39"/>
      <c r="M25" s="40">
        <f t="shared" si="5"/>
      </c>
      <c r="N25" s="41">
        <f t="shared" si="6"/>
      </c>
      <c r="O25" s="35">
        <f t="shared" si="7"/>
      </c>
      <c r="P25" s="35">
        <f t="shared" si="7"/>
      </c>
      <c r="Q25" s="35">
        <f t="shared" si="8"/>
      </c>
      <c r="R25" s="35">
        <f t="shared" si="8"/>
      </c>
    </row>
    <row r="26" spans="1:18" ht="10.5" customHeight="1">
      <c r="A26" s="44" t="s">
        <v>97</v>
      </c>
      <c r="B26" s="83">
        <v>1</v>
      </c>
      <c r="C26" s="84">
        <f>IF(C5="","",IF(COUNT(M18:M26)&gt;=1,SMALL(M18:M26,1),""))</f>
      </c>
      <c r="E26" s="59" t="s">
        <v>98</v>
      </c>
      <c r="F26" s="60" t="s">
        <v>31</v>
      </c>
      <c r="G26" s="39"/>
      <c r="H26" s="39"/>
      <c r="I26" s="39"/>
      <c r="J26" s="39"/>
      <c r="K26" s="39"/>
      <c r="L26" s="39"/>
      <c r="M26" s="85">
        <f t="shared" si="5"/>
      </c>
      <c r="N26" s="66">
        <f t="shared" si="6"/>
      </c>
      <c r="O26" s="35">
        <f t="shared" si="7"/>
      </c>
      <c r="P26" s="35">
        <f t="shared" si="7"/>
      </c>
      <c r="Q26" s="35">
        <f t="shared" si="8"/>
      </c>
      <c r="R26" s="35">
        <f t="shared" si="8"/>
      </c>
    </row>
    <row r="27" spans="1:14" ht="10.5" customHeight="1">
      <c r="A27" s="133" t="s">
        <v>99</v>
      </c>
      <c r="B27" s="86">
        <v>1</v>
      </c>
      <c r="C27" s="87">
        <f>IF(C5="","",IF(COUNT(M6:M14)&gt;=1,SMALL(M6:M14,1),""))</f>
      </c>
      <c r="E27" s="68"/>
      <c r="F27" s="69"/>
      <c r="G27" s="70"/>
      <c r="H27" s="70"/>
      <c r="I27" s="70"/>
      <c r="J27" s="70"/>
      <c r="K27" s="70"/>
      <c r="L27" s="70"/>
      <c r="M27" s="70"/>
      <c r="N27" s="72"/>
    </row>
    <row r="28" spans="1:14" ht="10.5" customHeight="1">
      <c r="A28" s="134"/>
      <c r="B28" s="88">
        <v>2</v>
      </c>
      <c r="C28" s="89"/>
      <c r="E28" s="15" t="s">
        <v>100</v>
      </c>
      <c r="F28" s="16"/>
      <c r="G28" s="17"/>
      <c r="H28" s="17"/>
      <c r="I28" s="17"/>
      <c r="J28" s="17"/>
      <c r="K28" s="17"/>
      <c r="L28" s="17"/>
      <c r="M28" s="17"/>
      <c r="N28" s="18"/>
    </row>
    <row r="29" spans="1:14" ht="10.5" customHeight="1">
      <c r="A29" s="90" t="s">
        <v>101</v>
      </c>
      <c r="B29" s="91">
        <v>1</v>
      </c>
      <c r="C29" s="92">
        <f>IF(C5="","",IF(COUNT(M69:M76)&gt;=1,SMALL(M69:M76,1),""))</f>
      </c>
      <c r="E29" s="22" t="s">
        <v>58</v>
      </c>
      <c r="F29" s="23" t="s">
        <v>59</v>
      </c>
      <c r="G29" s="24" t="s">
        <v>60</v>
      </c>
      <c r="H29" s="24" t="s">
        <v>61</v>
      </c>
      <c r="I29" s="24" t="s">
        <v>62</v>
      </c>
      <c r="J29" s="24" t="s">
        <v>63</v>
      </c>
      <c r="K29" s="24" t="s">
        <v>64</v>
      </c>
      <c r="L29" s="25" t="s">
        <v>65</v>
      </c>
      <c r="M29" s="26" t="s">
        <v>66</v>
      </c>
      <c r="N29" s="27" t="s">
        <v>67</v>
      </c>
    </row>
    <row r="30" spans="1:18" ht="10.5" customHeight="1">
      <c r="A30" s="44" t="s">
        <v>102</v>
      </c>
      <c r="B30" s="83">
        <v>1</v>
      </c>
      <c r="C30" s="84">
        <f>IF(C5="","",IF(COUNT(N6:N76)&gt;=1,SMALL(N6:N76,1),""))</f>
      </c>
      <c r="E30" s="30" t="s">
        <v>103</v>
      </c>
      <c r="F30" s="31" t="s">
        <v>32</v>
      </c>
      <c r="G30" s="39"/>
      <c r="H30" s="39"/>
      <c r="I30" s="39"/>
      <c r="J30" s="39"/>
      <c r="K30" s="39"/>
      <c r="L30" s="39"/>
      <c r="M30" s="40">
        <f aca="true" t="shared" si="9" ref="M30:M35">IF(COUNT(G30:L30)&gt;=3,SMALL(G30:L30,3),"")</f>
      </c>
      <c r="N30" s="34">
        <f aca="true" t="shared" si="10" ref="N30:N35">IF(COUNT(G30:L30)=6,MAX(G30:L30),"")</f>
      </c>
      <c r="O30" s="35">
        <f aca="true" t="shared" si="11" ref="O30:P35">IF($C$16="","",IF(M30="","",IF(M30&gt;=$C$16,M30,"")))</f>
      </c>
      <c r="P30" s="35">
        <f t="shared" si="11"/>
      </c>
      <c r="Q30" s="35">
        <f aca="true" t="shared" si="12" ref="Q30:R35">IF($C$33="","",IF(M30="","",IF(M30&gt;=$C$33,M30,"")))</f>
      </c>
      <c r="R30" s="35">
        <f t="shared" si="12"/>
      </c>
    </row>
    <row r="31" spans="1:18" ht="10.5" customHeight="1" thickBot="1">
      <c r="A31" s="56" t="s">
        <v>104</v>
      </c>
      <c r="B31" s="93">
        <v>1</v>
      </c>
      <c r="C31" s="58"/>
      <c r="E31" s="37" t="s">
        <v>105</v>
      </c>
      <c r="F31" s="38" t="s">
        <v>34</v>
      </c>
      <c r="G31" s="39"/>
      <c r="H31" s="39"/>
      <c r="I31" s="39"/>
      <c r="J31" s="39"/>
      <c r="K31" s="39"/>
      <c r="L31" s="39"/>
      <c r="M31" s="40">
        <f t="shared" si="9"/>
      </c>
      <c r="N31" s="41">
        <f t="shared" si="10"/>
      </c>
      <c r="O31" s="35">
        <f t="shared" si="11"/>
      </c>
      <c r="P31" s="35">
        <f t="shared" si="11"/>
      </c>
      <c r="Q31" s="35">
        <f t="shared" si="12"/>
      </c>
      <c r="R31" s="35">
        <f t="shared" si="12"/>
      </c>
    </row>
    <row r="32" spans="5:18" ht="10.5" customHeight="1" thickBot="1">
      <c r="E32" s="37" t="s">
        <v>106</v>
      </c>
      <c r="F32" s="38" t="s">
        <v>36</v>
      </c>
      <c r="G32" s="39"/>
      <c r="H32" s="39"/>
      <c r="I32" s="39"/>
      <c r="J32" s="39"/>
      <c r="K32" s="39"/>
      <c r="L32" s="39"/>
      <c r="M32" s="40">
        <f t="shared" si="9"/>
      </c>
      <c r="N32" s="41">
        <f t="shared" si="10"/>
      </c>
      <c r="O32" s="35">
        <f t="shared" si="11"/>
      </c>
      <c r="P32" s="35">
        <f t="shared" si="11"/>
      </c>
      <c r="Q32" s="35">
        <f t="shared" si="12"/>
      </c>
      <c r="R32" s="35">
        <f t="shared" si="12"/>
      </c>
    </row>
    <row r="33" spans="1:18" ht="10.5" customHeight="1">
      <c r="A33" s="94" t="s">
        <v>107</v>
      </c>
      <c r="B33" s="95" t="s">
        <v>57</v>
      </c>
      <c r="C33" s="96"/>
      <c r="E33" s="37" t="s">
        <v>108</v>
      </c>
      <c r="F33" s="38" t="s">
        <v>37</v>
      </c>
      <c r="G33" s="39"/>
      <c r="H33" s="39"/>
      <c r="I33" s="39"/>
      <c r="J33" s="39"/>
      <c r="K33" s="39"/>
      <c r="L33" s="39"/>
      <c r="M33" s="40">
        <f t="shared" si="9"/>
      </c>
      <c r="N33" s="41">
        <f t="shared" si="10"/>
      </c>
      <c r="O33" s="35">
        <f t="shared" si="11"/>
      </c>
      <c r="P33" s="35">
        <f t="shared" si="11"/>
      </c>
      <c r="Q33" s="35">
        <f t="shared" si="12"/>
      </c>
      <c r="R33" s="35">
        <f t="shared" si="12"/>
      </c>
    </row>
    <row r="34" spans="1:18" ht="10.5" customHeight="1">
      <c r="A34" s="128" t="s">
        <v>109</v>
      </c>
      <c r="B34" s="76">
        <v>1</v>
      </c>
      <c r="C34" s="77"/>
      <c r="E34" s="37" t="s">
        <v>110</v>
      </c>
      <c r="F34" s="38" t="s">
        <v>39</v>
      </c>
      <c r="G34" s="39"/>
      <c r="H34" s="39"/>
      <c r="I34" s="39"/>
      <c r="J34" s="39"/>
      <c r="K34" s="39"/>
      <c r="L34" s="39"/>
      <c r="M34" s="40">
        <f t="shared" si="9"/>
      </c>
      <c r="N34" s="41">
        <f t="shared" si="10"/>
      </c>
      <c r="O34" s="35">
        <f t="shared" si="11"/>
      </c>
      <c r="P34" s="35">
        <f t="shared" si="11"/>
      </c>
      <c r="Q34" s="35">
        <f t="shared" si="12"/>
      </c>
      <c r="R34" s="35">
        <f t="shared" si="12"/>
      </c>
    </row>
    <row r="35" spans="1:18" ht="10.5" customHeight="1">
      <c r="A35" s="131"/>
      <c r="B35" s="36">
        <v>2</v>
      </c>
      <c r="C35" s="48"/>
      <c r="E35" s="59" t="s">
        <v>111</v>
      </c>
      <c r="F35" s="60" t="s">
        <v>41</v>
      </c>
      <c r="G35" s="39"/>
      <c r="H35" s="39"/>
      <c r="I35" s="39"/>
      <c r="J35" s="39"/>
      <c r="K35" s="39"/>
      <c r="L35" s="39"/>
      <c r="M35" s="40">
        <f t="shared" si="9"/>
      </c>
      <c r="N35" s="41">
        <f t="shared" si="10"/>
      </c>
      <c r="O35" s="35">
        <f>IF($C$16="","",IF(M35="","",IF(M35&gt;=$C$16,M35,"")))</f>
      </c>
      <c r="P35" s="35">
        <f t="shared" si="11"/>
      </c>
      <c r="Q35" s="35">
        <f t="shared" si="12"/>
      </c>
      <c r="R35" s="35">
        <f t="shared" si="12"/>
      </c>
    </row>
    <row r="36" spans="1:14" ht="10.5" customHeight="1">
      <c r="A36" s="131"/>
      <c r="B36" s="36">
        <v>3</v>
      </c>
      <c r="C36" s="48"/>
      <c r="E36" s="68"/>
      <c r="F36" s="69"/>
      <c r="G36" s="70"/>
      <c r="H36" s="70"/>
      <c r="I36" s="70"/>
      <c r="J36" s="70"/>
      <c r="K36" s="70"/>
      <c r="L36" s="70"/>
      <c r="M36" s="70"/>
      <c r="N36" s="72"/>
    </row>
    <row r="37" spans="1:14" ht="10.5" customHeight="1">
      <c r="A37" s="131"/>
      <c r="B37" s="36">
        <v>4</v>
      </c>
      <c r="C37" s="48"/>
      <c r="E37" s="15" t="s">
        <v>112</v>
      </c>
      <c r="F37" s="16"/>
      <c r="G37" s="17"/>
      <c r="H37" s="17"/>
      <c r="I37" s="17"/>
      <c r="J37" s="17"/>
      <c r="K37" s="17"/>
      <c r="L37" s="17"/>
      <c r="M37" s="17"/>
      <c r="N37" s="18"/>
    </row>
    <row r="38" spans="1:14" ht="10.5" customHeight="1">
      <c r="A38" s="131"/>
      <c r="B38" s="78" t="s">
        <v>89</v>
      </c>
      <c r="C38" s="79">
        <f>IF(C16="","",IF(COUNT(O49:O55)&gt;=1,SMALL(O49:O55,1),""))</f>
      </c>
      <c r="E38" s="22" t="s">
        <v>58</v>
      </c>
      <c r="F38" s="23" t="s">
        <v>59</v>
      </c>
      <c r="G38" s="24" t="s">
        <v>60</v>
      </c>
      <c r="H38" s="24" t="s">
        <v>61</v>
      </c>
      <c r="I38" s="24" t="s">
        <v>62</v>
      </c>
      <c r="J38" s="24" t="s">
        <v>63</v>
      </c>
      <c r="K38" s="24" t="s">
        <v>64</v>
      </c>
      <c r="L38" s="25" t="s">
        <v>65</v>
      </c>
      <c r="M38" s="26" t="s">
        <v>66</v>
      </c>
      <c r="N38" s="27" t="s">
        <v>67</v>
      </c>
    </row>
    <row r="39" spans="1:18" ht="10.5" customHeight="1">
      <c r="A39" s="132"/>
      <c r="B39" s="78" t="s">
        <v>91</v>
      </c>
      <c r="C39" s="80">
        <f>IF(C16="","",IF(COUNT(O49:O55)&gt;=2,SMALL(O49:O55,2),""))</f>
      </c>
      <c r="E39" s="30" t="s">
        <v>113</v>
      </c>
      <c r="F39" s="31" t="s">
        <v>43</v>
      </c>
      <c r="G39" s="39"/>
      <c r="H39" s="39"/>
      <c r="I39" s="39"/>
      <c r="J39" s="39"/>
      <c r="K39" s="39"/>
      <c r="L39" s="39"/>
      <c r="M39" s="33">
        <f aca="true" t="shared" si="13" ref="M39:M45">IF(COUNT(G39:L39)&gt;=3,SMALL(G39:L39,3),"")</f>
      </c>
      <c r="N39" s="34">
        <f aca="true" t="shared" si="14" ref="N39:N45">IF(COUNT(G39:L39)=6,MAX(G39:L39),"")</f>
      </c>
      <c r="O39" s="35">
        <f aca="true" t="shared" si="15" ref="O39:P45">IF($C$16="","",IF(M39="","",IF(M39&gt;=$C$16,M39,"")))</f>
      </c>
      <c r="P39" s="35">
        <f t="shared" si="15"/>
      </c>
      <c r="Q39" s="35">
        <f aca="true" t="shared" si="16" ref="Q39:R45">IF($C$33="","",IF(M39="","",IF(M39&gt;=$C$33,M39,"")))</f>
      </c>
      <c r="R39" s="35">
        <f t="shared" si="16"/>
      </c>
    </row>
    <row r="40" spans="1:18" ht="10.5" customHeight="1">
      <c r="A40" s="128" t="s">
        <v>93</v>
      </c>
      <c r="B40" s="76">
        <v>1</v>
      </c>
      <c r="C40" s="81">
        <f>IF(C16="","",IF(COUNT(O30:O35)&gt;=1,SMALL(O30:O35,1),""))</f>
      </c>
      <c r="E40" s="37" t="s">
        <v>114</v>
      </c>
      <c r="F40" s="38" t="s">
        <v>44</v>
      </c>
      <c r="G40" s="39"/>
      <c r="H40" s="39"/>
      <c r="I40" s="39"/>
      <c r="J40" s="39"/>
      <c r="K40" s="39"/>
      <c r="L40" s="39"/>
      <c r="M40" s="40">
        <f t="shared" si="13"/>
      </c>
      <c r="N40" s="41">
        <f t="shared" si="14"/>
      </c>
      <c r="O40" s="35">
        <f t="shared" si="15"/>
      </c>
      <c r="P40" s="35">
        <f t="shared" si="15"/>
      </c>
      <c r="Q40" s="35">
        <f t="shared" si="16"/>
      </c>
      <c r="R40" s="35">
        <f t="shared" si="16"/>
      </c>
    </row>
    <row r="41" spans="1:18" ht="10.5" customHeight="1">
      <c r="A41" s="131"/>
      <c r="B41" s="36">
        <v>2</v>
      </c>
      <c r="C41" s="79">
        <f>IF(C16="","",IF(COUNT(O39:O45)&gt;=1,SMALL(O39:O45,1),""))</f>
      </c>
      <c r="E41" s="37" t="s">
        <v>115</v>
      </c>
      <c r="F41" s="38" t="s">
        <v>45</v>
      </c>
      <c r="G41" s="39"/>
      <c r="H41" s="39"/>
      <c r="I41" s="39"/>
      <c r="J41" s="39"/>
      <c r="K41" s="39"/>
      <c r="L41" s="39"/>
      <c r="M41" s="40">
        <f t="shared" si="13"/>
      </c>
      <c r="N41" s="41">
        <f t="shared" si="14"/>
      </c>
      <c r="O41" s="35">
        <f t="shared" si="15"/>
      </c>
      <c r="P41" s="35">
        <f t="shared" si="15"/>
      </c>
      <c r="Q41" s="35">
        <f t="shared" si="16"/>
      </c>
      <c r="R41" s="35">
        <f t="shared" si="16"/>
      </c>
    </row>
    <row r="42" spans="1:18" ht="10.5" customHeight="1">
      <c r="A42" s="132"/>
      <c r="B42" s="82">
        <v>3</v>
      </c>
      <c r="C42" s="80">
        <f>IF(C16="","",IF(COUNT(O59:O65)&gt;=1,SMALL(O59:O65,1),""))</f>
      </c>
      <c r="E42" s="37" t="s">
        <v>116</v>
      </c>
      <c r="F42" s="38" t="s">
        <v>46</v>
      </c>
      <c r="G42" s="39"/>
      <c r="H42" s="39"/>
      <c r="I42" s="39"/>
      <c r="J42" s="39"/>
      <c r="K42" s="39"/>
      <c r="L42" s="39"/>
      <c r="M42" s="40">
        <f t="shared" si="13"/>
      </c>
      <c r="N42" s="41">
        <f t="shared" si="14"/>
      </c>
      <c r="O42" s="35">
        <f t="shared" si="15"/>
      </c>
      <c r="P42" s="35">
        <f t="shared" si="15"/>
      </c>
      <c r="Q42" s="35">
        <f t="shared" si="16"/>
      </c>
      <c r="R42" s="35">
        <f t="shared" si="16"/>
      </c>
    </row>
    <row r="43" spans="1:18" ht="10.5" customHeight="1">
      <c r="A43" s="44" t="s">
        <v>97</v>
      </c>
      <c r="B43" s="83">
        <v>1</v>
      </c>
      <c r="C43" s="84">
        <f>IF(C16="","",IF(COUNT(O18:O26)&gt;=1,SMALL(O18:O26,1),""))</f>
      </c>
      <c r="E43" s="37" t="s">
        <v>117</v>
      </c>
      <c r="F43" s="38" t="s">
        <v>118</v>
      </c>
      <c r="G43" s="39"/>
      <c r="H43" s="39"/>
      <c r="I43" s="39"/>
      <c r="J43" s="39"/>
      <c r="K43" s="39"/>
      <c r="L43" s="39"/>
      <c r="M43" s="40">
        <f t="shared" si="13"/>
      </c>
      <c r="N43" s="41">
        <f t="shared" si="14"/>
      </c>
      <c r="O43" s="35">
        <f t="shared" si="15"/>
      </c>
      <c r="P43" s="35">
        <f t="shared" si="15"/>
      </c>
      <c r="Q43" s="35">
        <f t="shared" si="16"/>
      </c>
      <c r="R43" s="35">
        <f t="shared" si="16"/>
      </c>
    </row>
    <row r="44" spans="1:18" ht="10.5" customHeight="1">
      <c r="A44" s="128" t="s">
        <v>99</v>
      </c>
      <c r="B44" s="97">
        <v>1</v>
      </c>
      <c r="C44" s="77"/>
      <c r="E44" s="37" t="s">
        <v>119</v>
      </c>
      <c r="F44" s="38" t="s">
        <v>1</v>
      </c>
      <c r="G44" s="39"/>
      <c r="H44" s="39"/>
      <c r="I44" s="39"/>
      <c r="J44" s="39"/>
      <c r="K44" s="39"/>
      <c r="L44" s="39"/>
      <c r="M44" s="40">
        <f t="shared" si="13"/>
      </c>
      <c r="N44" s="41">
        <f t="shared" si="14"/>
      </c>
      <c r="O44" s="35">
        <f t="shared" si="15"/>
      </c>
      <c r="P44" s="35">
        <f t="shared" si="15"/>
      </c>
      <c r="Q44" s="35">
        <f t="shared" si="16"/>
      </c>
      <c r="R44" s="35">
        <f t="shared" si="16"/>
      </c>
    </row>
    <row r="45" spans="1:18" ht="10.5" customHeight="1">
      <c r="A45" s="131"/>
      <c r="B45" s="98">
        <v>2</v>
      </c>
      <c r="C45" s="79">
        <f>IF(C16="","",IF(COUNT(O6:O14)&gt;=1,SMALL(O6:O14,1),""))</f>
      </c>
      <c r="E45" s="37" t="s">
        <v>120</v>
      </c>
      <c r="F45" s="38" t="s">
        <v>3</v>
      </c>
      <c r="G45" s="39"/>
      <c r="H45" s="39"/>
      <c r="I45" s="39"/>
      <c r="J45" s="39"/>
      <c r="K45" s="39"/>
      <c r="L45" s="39"/>
      <c r="M45" s="40">
        <f t="shared" si="13"/>
      </c>
      <c r="N45" s="41">
        <f t="shared" si="14"/>
      </c>
      <c r="O45" s="35">
        <f t="shared" si="15"/>
      </c>
      <c r="P45" s="35">
        <f t="shared" si="15"/>
      </c>
      <c r="Q45" s="35">
        <f t="shared" si="16"/>
      </c>
      <c r="R45" s="35">
        <f t="shared" si="16"/>
      </c>
    </row>
    <row r="46" spans="1:14" ht="10.5" customHeight="1">
      <c r="A46" s="132"/>
      <c r="B46" s="88">
        <v>3</v>
      </c>
      <c r="C46" s="89"/>
      <c r="E46" s="68"/>
      <c r="F46" s="69"/>
      <c r="G46" s="70"/>
      <c r="H46" s="70"/>
      <c r="I46" s="70"/>
      <c r="J46" s="70"/>
      <c r="K46" s="70"/>
      <c r="L46" s="70"/>
      <c r="M46" s="70"/>
      <c r="N46" s="72"/>
    </row>
    <row r="47" spans="1:14" ht="10.5" customHeight="1">
      <c r="A47" s="44" t="s">
        <v>101</v>
      </c>
      <c r="B47" s="83">
        <v>1</v>
      </c>
      <c r="C47" s="84">
        <f>IF(C16="","",IF(COUNT(O69:O76)&gt;=1,SMALL(O69:O76,1),""))</f>
      </c>
      <c r="E47" s="15" t="s">
        <v>121</v>
      </c>
      <c r="F47" s="16"/>
      <c r="G47" s="17"/>
      <c r="H47" s="17"/>
      <c r="I47" s="17"/>
      <c r="J47" s="17"/>
      <c r="K47" s="17"/>
      <c r="L47" s="17"/>
      <c r="M47" s="17"/>
      <c r="N47" s="18"/>
    </row>
    <row r="48" spans="1:14" ht="10.5" customHeight="1" thickBot="1">
      <c r="A48" s="133" t="s">
        <v>102</v>
      </c>
      <c r="B48" s="86">
        <v>1</v>
      </c>
      <c r="C48" s="87">
        <f>IF(C16="","",IF(COUNT(P6:P76)&gt;=1,SMALL(P6:P76,1),""))</f>
      </c>
      <c r="E48" s="22" t="s">
        <v>58</v>
      </c>
      <c r="F48" s="23" t="s">
        <v>59</v>
      </c>
      <c r="G48" s="99" t="s">
        <v>60</v>
      </c>
      <c r="H48" s="99" t="s">
        <v>61</v>
      </c>
      <c r="I48" s="99" t="s">
        <v>62</v>
      </c>
      <c r="J48" s="99" t="s">
        <v>63</v>
      </c>
      <c r="K48" s="99" t="s">
        <v>64</v>
      </c>
      <c r="L48" s="100" t="s">
        <v>65</v>
      </c>
      <c r="M48" s="26" t="s">
        <v>66</v>
      </c>
      <c r="N48" s="27" t="s">
        <v>67</v>
      </c>
    </row>
    <row r="49" spans="1:18" ht="10.5" customHeight="1" thickBot="1" thickTop="1">
      <c r="A49" s="134"/>
      <c r="B49" s="88">
        <v>2</v>
      </c>
      <c r="C49" s="80">
        <f>IF(C16="","",IF(COUNT(P6:P76)&gt;=2,SMALL(P6:P76,2),""))</f>
      </c>
      <c r="E49" s="30" t="s">
        <v>122</v>
      </c>
      <c r="F49" s="101" t="s">
        <v>5</v>
      </c>
      <c r="G49" s="51"/>
      <c r="H49" s="51"/>
      <c r="I49" s="51"/>
      <c r="J49" s="51"/>
      <c r="K49" s="51"/>
      <c r="L49" s="51"/>
      <c r="M49" s="102">
        <f aca="true" t="shared" si="17" ref="M49:M55">IF(COUNT(G49:L49)&gt;=3,SMALL(G49:L49,3),"")</f>
      </c>
      <c r="N49" s="34">
        <f aca="true" t="shared" si="18" ref="N49:N55">IF(COUNT(G49:L49)=6,MAX(G49:L49),"")</f>
      </c>
      <c r="O49" s="35">
        <f aca="true" t="shared" si="19" ref="O49:P55">IF($C$16="","",IF(M49="","",IF(M49&gt;=$C$16,M49,"")))</f>
      </c>
      <c r="P49" s="35">
        <f t="shared" si="19"/>
      </c>
      <c r="Q49" s="35">
        <f aca="true" t="shared" si="20" ref="Q49:R55">IF($C$33="","",IF(M49="","",IF(M49&gt;=$C$33,M49,"")))</f>
      </c>
      <c r="R49" s="35">
        <f t="shared" si="20"/>
      </c>
    </row>
    <row r="50" spans="1:18" ht="10.5" customHeight="1" thickBot="1" thickTop="1">
      <c r="A50" s="56" t="s">
        <v>104</v>
      </c>
      <c r="B50" s="93">
        <v>1</v>
      </c>
      <c r="C50" s="58"/>
      <c r="E50" s="37" t="s">
        <v>123</v>
      </c>
      <c r="F50" s="38" t="s">
        <v>7</v>
      </c>
      <c r="G50" s="103"/>
      <c r="H50" s="103"/>
      <c r="I50" s="103"/>
      <c r="J50" s="103"/>
      <c r="K50" s="103"/>
      <c r="L50" s="103"/>
      <c r="M50" s="40">
        <f t="shared" si="17"/>
      </c>
      <c r="N50" s="41">
        <f t="shared" si="18"/>
      </c>
      <c r="O50" s="35">
        <f t="shared" si="19"/>
      </c>
      <c r="P50" s="35">
        <f t="shared" si="19"/>
      </c>
      <c r="Q50" s="35">
        <f t="shared" si="20"/>
      </c>
      <c r="R50" s="35">
        <f t="shared" si="20"/>
      </c>
    </row>
    <row r="51" spans="5:18" ht="10.5" customHeight="1" thickBot="1">
      <c r="E51" s="37" t="s">
        <v>124</v>
      </c>
      <c r="F51" s="38" t="s">
        <v>9</v>
      </c>
      <c r="G51" s="39"/>
      <c r="H51" s="39"/>
      <c r="I51" s="39"/>
      <c r="J51" s="39"/>
      <c r="K51" s="39"/>
      <c r="L51" s="39"/>
      <c r="M51" s="40">
        <f t="shared" si="17"/>
      </c>
      <c r="N51" s="41">
        <f t="shared" si="18"/>
      </c>
      <c r="O51" s="35">
        <f t="shared" si="19"/>
      </c>
      <c r="P51" s="35">
        <f t="shared" si="19"/>
      </c>
      <c r="Q51" s="35">
        <f t="shared" si="20"/>
      </c>
      <c r="R51" s="35">
        <f t="shared" si="20"/>
      </c>
    </row>
    <row r="52" spans="1:18" ht="10.5" customHeight="1">
      <c r="A52" s="104" t="s">
        <v>125</v>
      </c>
      <c r="B52" s="105" t="s">
        <v>57</v>
      </c>
      <c r="C52" s="106"/>
      <c r="E52" s="37" t="s">
        <v>126</v>
      </c>
      <c r="F52" s="38" t="s">
        <v>11</v>
      </c>
      <c r="G52" s="39"/>
      <c r="H52" s="39"/>
      <c r="I52" s="39"/>
      <c r="J52" s="39"/>
      <c r="K52" s="39"/>
      <c r="L52" s="39"/>
      <c r="M52" s="40">
        <f t="shared" si="17"/>
      </c>
      <c r="N52" s="41">
        <f t="shared" si="18"/>
      </c>
      <c r="O52" s="35">
        <f t="shared" si="19"/>
      </c>
      <c r="P52" s="35">
        <f t="shared" si="19"/>
      </c>
      <c r="Q52" s="35">
        <f t="shared" si="20"/>
      </c>
      <c r="R52" s="35">
        <f t="shared" si="20"/>
      </c>
    </row>
    <row r="53" spans="1:18" ht="10.5" customHeight="1">
      <c r="A53" s="128" t="s">
        <v>68</v>
      </c>
      <c r="B53" s="76">
        <v>1</v>
      </c>
      <c r="C53" s="77"/>
      <c r="E53" s="37" t="s">
        <v>127</v>
      </c>
      <c r="F53" s="38" t="s">
        <v>13</v>
      </c>
      <c r="G53" s="39"/>
      <c r="H53" s="39"/>
      <c r="I53" s="39"/>
      <c r="J53" s="39"/>
      <c r="K53" s="39"/>
      <c r="L53" s="39"/>
      <c r="M53" s="40">
        <f t="shared" si="17"/>
      </c>
      <c r="N53" s="41">
        <f t="shared" si="18"/>
      </c>
      <c r="O53" s="35">
        <f t="shared" si="19"/>
      </c>
      <c r="P53" s="35">
        <f t="shared" si="19"/>
      </c>
      <c r="Q53" s="35">
        <f t="shared" si="20"/>
      </c>
      <c r="R53" s="35">
        <f t="shared" si="20"/>
      </c>
    </row>
    <row r="54" spans="1:18" ht="10.5" customHeight="1">
      <c r="A54" s="131"/>
      <c r="B54" s="36">
        <v>2</v>
      </c>
      <c r="C54" s="48"/>
      <c r="E54" s="37" t="s">
        <v>128</v>
      </c>
      <c r="F54" s="38" t="s">
        <v>15</v>
      </c>
      <c r="G54" s="39"/>
      <c r="H54" s="39"/>
      <c r="I54" s="39"/>
      <c r="J54" s="39"/>
      <c r="K54" s="39"/>
      <c r="L54" s="39"/>
      <c r="M54" s="40">
        <f t="shared" si="17"/>
      </c>
      <c r="N54" s="41">
        <f t="shared" si="18"/>
      </c>
      <c r="O54" s="35">
        <f t="shared" si="19"/>
      </c>
      <c r="P54" s="35">
        <f t="shared" si="19"/>
      </c>
      <c r="Q54" s="35">
        <f t="shared" si="20"/>
      </c>
      <c r="R54" s="35">
        <f t="shared" si="20"/>
      </c>
    </row>
    <row r="55" spans="1:18" ht="10.5" customHeight="1">
      <c r="A55" s="132"/>
      <c r="B55" s="36">
        <v>3</v>
      </c>
      <c r="C55" s="79">
        <f>IF(C33="","",IF(COUNT(Q6:Q14)&gt;=1,SMALL(Q6:Q14,1),""))</f>
      </c>
      <c r="E55" s="37" t="s">
        <v>129</v>
      </c>
      <c r="F55" s="38" t="s">
        <v>17</v>
      </c>
      <c r="G55" s="39"/>
      <c r="H55" s="39"/>
      <c r="I55" s="39"/>
      <c r="J55" s="39"/>
      <c r="K55" s="39"/>
      <c r="L55" s="39"/>
      <c r="M55" s="40">
        <f t="shared" si="17"/>
      </c>
      <c r="N55" s="41">
        <f t="shared" si="18"/>
      </c>
      <c r="O55" s="35">
        <f t="shared" si="19"/>
      </c>
      <c r="P55" s="35">
        <f t="shared" si="19"/>
      </c>
      <c r="Q55" s="35">
        <f t="shared" si="20"/>
      </c>
      <c r="R55" s="35">
        <f t="shared" si="20"/>
      </c>
    </row>
    <row r="56" spans="1:14" ht="10.5" customHeight="1">
      <c r="A56" s="44" t="s">
        <v>73</v>
      </c>
      <c r="B56" s="45">
        <v>1</v>
      </c>
      <c r="C56" s="84">
        <f>IF(C33="","",IF(COUNT(Q18:Q26)&gt;=1,SMALL(Q18:Q26,1),""))</f>
      </c>
      <c r="E56" s="68"/>
      <c r="F56" s="69"/>
      <c r="G56" s="70"/>
      <c r="H56" s="70"/>
      <c r="I56" s="70"/>
      <c r="J56" s="70"/>
      <c r="K56" s="70"/>
      <c r="L56" s="70"/>
      <c r="M56" s="70"/>
      <c r="N56" s="72"/>
    </row>
    <row r="57" spans="1:14" ht="10.5" customHeight="1">
      <c r="A57" s="128" t="s">
        <v>75</v>
      </c>
      <c r="B57" s="76">
        <v>1</v>
      </c>
      <c r="C57" s="81">
        <f>IF(C33="","",IF(COUNT(Q30:Q35)&gt;=1,SMALL(Q30:Q35,1),""))</f>
      </c>
      <c r="E57" s="15" t="s">
        <v>130</v>
      </c>
      <c r="F57" s="16"/>
      <c r="G57" s="17"/>
      <c r="H57" s="17"/>
      <c r="I57" s="17"/>
      <c r="J57" s="17"/>
      <c r="K57" s="17"/>
      <c r="L57" s="17"/>
      <c r="M57" s="17"/>
      <c r="N57" s="18"/>
    </row>
    <row r="58" spans="1:14" ht="10.5" customHeight="1">
      <c r="A58" s="131"/>
      <c r="B58" s="36">
        <v>2</v>
      </c>
      <c r="C58" s="79">
        <f>IF(C33="","",IF(COUNT(Q39:Q45)&gt;=1,SMALL(Q39:Q45,1),""))</f>
      </c>
      <c r="E58" s="22" t="s">
        <v>58</v>
      </c>
      <c r="F58" s="23" t="s">
        <v>59</v>
      </c>
      <c r="G58" s="24" t="s">
        <v>60</v>
      </c>
      <c r="H58" s="24" t="s">
        <v>61</v>
      </c>
      <c r="I58" s="24" t="s">
        <v>62</v>
      </c>
      <c r="J58" s="24" t="s">
        <v>63</v>
      </c>
      <c r="K58" s="24" t="s">
        <v>64</v>
      </c>
      <c r="L58" s="25" t="s">
        <v>65</v>
      </c>
      <c r="M58" s="26" t="s">
        <v>66</v>
      </c>
      <c r="N58" s="27" t="s">
        <v>67</v>
      </c>
    </row>
    <row r="59" spans="1:18" ht="10.5" customHeight="1">
      <c r="A59" s="131"/>
      <c r="B59" s="98">
        <v>3</v>
      </c>
      <c r="C59" s="79">
        <f>IF(C33="","",IF(COUNT(Q49:Q55)&gt;=1,SMALL(Q49:Q55,1),""))</f>
      </c>
      <c r="E59" s="30" t="s">
        <v>131</v>
      </c>
      <c r="F59" s="31" t="s">
        <v>19</v>
      </c>
      <c r="G59" s="39"/>
      <c r="H59" s="39"/>
      <c r="I59" s="39"/>
      <c r="J59" s="39"/>
      <c r="K59" s="39"/>
      <c r="L59" s="39"/>
      <c r="M59" s="33">
        <f aca="true" t="shared" si="21" ref="M59:M65">IF(COUNT(G59:L59)&gt;=3,SMALL(G59:L59,3),"")</f>
      </c>
      <c r="N59" s="34">
        <f aca="true" t="shared" si="22" ref="N59:N65">IF(COUNT(G59:L59)=6,MAX(G59:L59),"")</f>
      </c>
      <c r="O59" s="35">
        <f aca="true" t="shared" si="23" ref="O59:P65">IF($C$16="","",IF(M59="","",IF(M59&gt;=$C$16,M59,"")))</f>
      </c>
      <c r="P59" s="35">
        <f t="shared" si="23"/>
      </c>
      <c r="Q59" s="35">
        <f aca="true" t="shared" si="24" ref="Q59:R65">IF($C$33="","",IF(M59="","",IF(M59&gt;=$C$33,M59,"")))</f>
      </c>
      <c r="R59" s="35">
        <f t="shared" si="24"/>
      </c>
    </row>
    <row r="60" spans="1:18" ht="10.5" customHeight="1">
      <c r="A60" s="132"/>
      <c r="B60" s="88">
        <v>4</v>
      </c>
      <c r="C60" s="80">
        <f>IF(C33="","",IF(COUNT(Q59:Q65)&gt;=1,SMALL(Q59:Q65,1),""))</f>
      </c>
      <c r="E60" s="37" t="s">
        <v>132</v>
      </c>
      <c r="F60" s="38" t="s">
        <v>133</v>
      </c>
      <c r="G60" s="39"/>
      <c r="H60" s="39"/>
      <c r="I60" s="39"/>
      <c r="J60" s="39"/>
      <c r="K60" s="39"/>
      <c r="L60" s="39"/>
      <c r="M60" s="40">
        <f t="shared" si="21"/>
      </c>
      <c r="N60" s="41">
        <f t="shared" si="22"/>
      </c>
      <c r="O60" s="35">
        <f t="shared" si="23"/>
      </c>
      <c r="P60" s="35">
        <f t="shared" si="23"/>
      </c>
      <c r="Q60" s="35">
        <f t="shared" si="24"/>
      </c>
      <c r="R60" s="35">
        <f t="shared" si="24"/>
      </c>
    </row>
    <row r="61" spans="1:18" ht="10.5" customHeight="1">
      <c r="A61" s="90" t="s">
        <v>79</v>
      </c>
      <c r="B61" s="83">
        <v>1</v>
      </c>
      <c r="C61" s="84">
        <f>IF(C33="","",IF(COUNT(Q69:Q76)&gt;=1,SMALL(Q69:Q76,1),""))</f>
      </c>
      <c r="E61" s="37" t="s">
        <v>134</v>
      </c>
      <c r="F61" s="38" t="s">
        <v>22</v>
      </c>
      <c r="G61" s="39"/>
      <c r="H61" s="39"/>
      <c r="I61" s="39"/>
      <c r="J61" s="39"/>
      <c r="K61" s="39"/>
      <c r="L61" s="39"/>
      <c r="M61" s="40">
        <f t="shared" si="21"/>
      </c>
      <c r="N61" s="41">
        <f t="shared" si="22"/>
      </c>
      <c r="O61" s="35">
        <f t="shared" si="23"/>
      </c>
      <c r="P61" s="35">
        <f t="shared" si="23"/>
      </c>
      <c r="Q61" s="35">
        <f t="shared" si="24"/>
      </c>
      <c r="R61" s="35">
        <f t="shared" si="24"/>
      </c>
    </row>
    <row r="62" spans="1:18" ht="10.5" customHeight="1">
      <c r="A62" s="128" t="s">
        <v>135</v>
      </c>
      <c r="B62" s="76">
        <v>1</v>
      </c>
      <c r="C62" s="81">
        <f>IF(C33="","",IF(COUNT(R6:R76)&gt;=1,SMALL(R6:R76,1),""))</f>
      </c>
      <c r="E62" s="37" t="s">
        <v>136</v>
      </c>
      <c r="F62" s="38" t="s">
        <v>24</v>
      </c>
      <c r="G62" s="39"/>
      <c r="H62" s="39"/>
      <c r="I62" s="39"/>
      <c r="J62" s="39"/>
      <c r="K62" s="39"/>
      <c r="L62" s="39"/>
      <c r="M62" s="40">
        <f t="shared" si="21"/>
      </c>
      <c r="N62" s="41">
        <f t="shared" si="22"/>
      </c>
      <c r="O62" s="35">
        <f t="shared" si="23"/>
      </c>
      <c r="P62" s="35">
        <f t="shared" si="23"/>
      </c>
      <c r="Q62" s="35">
        <f t="shared" si="24"/>
      </c>
      <c r="R62" s="35">
        <f t="shared" si="24"/>
      </c>
    </row>
    <row r="63" spans="1:18" ht="10.5" customHeight="1">
      <c r="A63" s="131"/>
      <c r="B63" s="36">
        <v>2</v>
      </c>
      <c r="C63" s="79">
        <f>IF(C33="","",IF(COUNT(R6:R76)&gt;=2,SMALL(R6:R76,2),""))</f>
      </c>
      <c r="E63" s="37" t="s">
        <v>137</v>
      </c>
      <c r="F63" s="38" t="s">
        <v>138</v>
      </c>
      <c r="G63" s="39"/>
      <c r="H63" s="39"/>
      <c r="I63" s="39"/>
      <c r="J63" s="39"/>
      <c r="K63" s="39"/>
      <c r="L63" s="39"/>
      <c r="M63" s="40">
        <f t="shared" si="21"/>
      </c>
      <c r="N63" s="41">
        <f t="shared" si="22"/>
      </c>
      <c r="O63" s="35">
        <f t="shared" si="23"/>
      </c>
      <c r="P63" s="35">
        <f t="shared" si="23"/>
      </c>
      <c r="Q63" s="35">
        <f t="shared" si="24"/>
      </c>
      <c r="R63" s="35">
        <f t="shared" si="24"/>
      </c>
    </row>
    <row r="64" spans="1:18" ht="10.5" customHeight="1">
      <c r="A64" s="132"/>
      <c r="B64" s="82">
        <v>3</v>
      </c>
      <c r="C64" s="80">
        <f>IF(C33="","",IF(COUNT(R6:R76)&gt;=3,SMALL(R6:R76,3),""))</f>
      </c>
      <c r="E64" s="37" t="s">
        <v>139</v>
      </c>
      <c r="F64" s="38" t="s">
        <v>140</v>
      </c>
      <c r="G64" s="39"/>
      <c r="H64" s="39"/>
      <c r="I64" s="39"/>
      <c r="J64" s="39"/>
      <c r="K64" s="39"/>
      <c r="L64" s="39"/>
      <c r="M64" s="40">
        <f t="shared" si="21"/>
      </c>
      <c r="N64" s="41">
        <f t="shared" si="22"/>
      </c>
      <c r="O64" s="35">
        <f t="shared" si="23"/>
      </c>
      <c r="P64" s="35">
        <f t="shared" si="23"/>
      </c>
      <c r="Q64" s="35">
        <f t="shared" si="24"/>
      </c>
      <c r="R64" s="35">
        <f t="shared" si="24"/>
      </c>
    </row>
    <row r="65" spans="1:18" ht="10.5" customHeight="1" thickBot="1">
      <c r="A65" s="56" t="s">
        <v>141</v>
      </c>
      <c r="B65" s="93">
        <v>1</v>
      </c>
      <c r="C65" s="58"/>
      <c r="E65" s="37" t="s">
        <v>142</v>
      </c>
      <c r="F65" s="38" t="s">
        <v>28</v>
      </c>
      <c r="G65" s="39"/>
      <c r="H65" s="39"/>
      <c r="I65" s="39"/>
      <c r="J65" s="39"/>
      <c r="K65" s="39"/>
      <c r="L65" s="39"/>
      <c r="M65" s="40">
        <f t="shared" si="21"/>
      </c>
      <c r="N65" s="41">
        <f t="shared" si="22"/>
      </c>
      <c r="O65" s="35">
        <f t="shared" si="23"/>
      </c>
      <c r="P65" s="35">
        <f t="shared" si="23"/>
      </c>
      <c r="Q65" s="35">
        <f t="shared" si="24"/>
      </c>
      <c r="R65" s="35">
        <f t="shared" si="24"/>
      </c>
    </row>
    <row r="66" spans="5:14" ht="10.5" customHeight="1">
      <c r="E66" s="68"/>
      <c r="F66" s="69"/>
      <c r="G66" s="70"/>
      <c r="H66" s="70"/>
      <c r="I66" s="70"/>
      <c r="J66" s="70"/>
      <c r="K66" s="70"/>
      <c r="L66" s="70"/>
      <c r="M66" s="70"/>
      <c r="N66" s="72"/>
    </row>
    <row r="67" spans="1:14" ht="10.5" customHeight="1" thickBot="1">
      <c r="A67" s="107"/>
      <c r="B67" s="108"/>
      <c r="C67" s="109"/>
      <c r="E67" s="15" t="s">
        <v>143</v>
      </c>
      <c r="F67" s="16"/>
      <c r="G67" s="17"/>
      <c r="H67" s="17"/>
      <c r="I67" s="17"/>
      <c r="J67" s="17"/>
      <c r="K67" s="17"/>
      <c r="L67" s="17"/>
      <c r="M67" s="17"/>
      <c r="N67" s="18"/>
    </row>
    <row r="68" spans="1:14" ht="10.5" customHeight="1">
      <c r="A68" s="135" t="s">
        <v>144</v>
      </c>
      <c r="B68" s="136"/>
      <c r="C68" s="137"/>
      <c r="E68" s="22" t="s">
        <v>58</v>
      </c>
      <c r="F68" s="23" t="s">
        <v>59</v>
      </c>
      <c r="G68" s="24" t="s">
        <v>60</v>
      </c>
      <c r="H68" s="24" t="s">
        <v>61</v>
      </c>
      <c r="I68" s="24" t="s">
        <v>62</v>
      </c>
      <c r="J68" s="24" t="s">
        <v>63</v>
      </c>
      <c r="K68" s="24" t="s">
        <v>64</v>
      </c>
      <c r="L68" s="25" t="s">
        <v>65</v>
      </c>
      <c r="M68" s="26" t="s">
        <v>66</v>
      </c>
      <c r="N68" s="27" t="s">
        <v>67</v>
      </c>
    </row>
    <row r="69" spans="1:18" ht="10.5" customHeight="1">
      <c r="A69" s="138"/>
      <c r="B69" s="139"/>
      <c r="C69" s="142"/>
      <c r="E69" s="30" t="s">
        <v>145</v>
      </c>
      <c r="F69" s="31" t="s">
        <v>30</v>
      </c>
      <c r="G69" s="39"/>
      <c r="H69" s="39"/>
      <c r="I69" s="39"/>
      <c r="J69" s="39"/>
      <c r="K69" s="39"/>
      <c r="L69" s="39"/>
      <c r="M69" s="33">
        <f aca="true" t="shared" si="25" ref="M69:M76">IF(COUNT(G69:L69)&gt;=3,SMALL(G69:L69,3),"")</f>
      </c>
      <c r="N69" s="34">
        <f aca="true" t="shared" si="26" ref="N69:N76">IF(COUNT(G69:L69)=6,MAX(G69:L69),"")</f>
      </c>
      <c r="O69" s="35">
        <f aca="true" t="shared" si="27" ref="O69:P76">IF($C$16="","",IF(M69="","",IF(M69&gt;=$C$16,M69,"")))</f>
      </c>
      <c r="P69" s="35">
        <f t="shared" si="27"/>
      </c>
      <c r="Q69" s="35">
        <f aca="true" t="shared" si="28" ref="Q69:R76">IF($C$33="","",IF(M69="","",IF(M69&gt;=$C$33,M69,"")))</f>
      </c>
      <c r="R69" s="35">
        <f t="shared" si="28"/>
      </c>
    </row>
    <row r="70" spans="1:18" ht="10.5" customHeight="1" thickBot="1">
      <c r="A70" s="140"/>
      <c r="B70" s="141"/>
      <c r="C70" s="143"/>
      <c r="E70" s="37" t="s">
        <v>146</v>
      </c>
      <c r="F70" s="38" t="s">
        <v>0</v>
      </c>
      <c r="G70" s="39"/>
      <c r="H70" s="39"/>
      <c r="I70" s="39"/>
      <c r="J70" s="39"/>
      <c r="K70" s="49"/>
      <c r="L70" s="39"/>
      <c r="M70" s="40">
        <f t="shared" si="25"/>
      </c>
      <c r="N70" s="41">
        <f t="shared" si="26"/>
      </c>
      <c r="O70" s="35">
        <f t="shared" si="27"/>
      </c>
      <c r="P70" s="35">
        <f t="shared" si="27"/>
      </c>
      <c r="Q70" s="35">
        <f t="shared" si="28"/>
      </c>
      <c r="R70" s="35">
        <f t="shared" si="28"/>
      </c>
    </row>
    <row r="71" spans="1:18" ht="10.5" customHeight="1" thickBot="1" thickTop="1">
      <c r="A71" s="144"/>
      <c r="B71" s="145"/>
      <c r="C71" s="146"/>
      <c r="E71" s="37" t="s">
        <v>147</v>
      </c>
      <c r="F71" s="38" t="s">
        <v>33</v>
      </c>
      <c r="G71" s="39"/>
      <c r="H71" s="39"/>
      <c r="I71" s="39"/>
      <c r="J71" s="39"/>
      <c r="K71" s="51"/>
      <c r="L71" s="111"/>
      <c r="M71" s="40">
        <f t="shared" si="25"/>
      </c>
      <c r="N71" s="41">
        <f t="shared" si="26"/>
      </c>
      <c r="O71" s="35">
        <f t="shared" si="27"/>
      </c>
      <c r="P71" s="35">
        <f t="shared" si="27"/>
      </c>
      <c r="Q71" s="35">
        <f t="shared" si="28"/>
      </c>
      <c r="R71" s="35">
        <f t="shared" si="28"/>
      </c>
    </row>
    <row r="72" spans="1:18" ht="10.5" customHeight="1" thickTop="1">
      <c r="A72" s="144"/>
      <c r="B72" s="145"/>
      <c r="C72" s="146"/>
      <c r="E72" s="37" t="s">
        <v>148</v>
      </c>
      <c r="F72" s="38" t="s">
        <v>35</v>
      </c>
      <c r="G72" s="39"/>
      <c r="H72" s="39"/>
      <c r="I72" s="39"/>
      <c r="J72" s="39"/>
      <c r="K72" s="103"/>
      <c r="L72" s="39"/>
      <c r="M72" s="40">
        <f t="shared" si="25"/>
      </c>
      <c r="N72" s="41">
        <f t="shared" si="26"/>
      </c>
      <c r="O72" s="35">
        <f t="shared" si="27"/>
      </c>
      <c r="P72" s="35">
        <f t="shared" si="27"/>
      </c>
      <c r="Q72" s="35">
        <f t="shared" si="28"/>
      </c>
      <c r="R72" s="35">
        <f t="shared" si="28"/>
      </c>
    </row>
    <row r="73" spans="1:18" ht="10.5" customHeight="1">
      <c r="A73" s="144"/>
      <c r="B73" s="145"/>
      <c r="C73" s="146"/>
      <c r="E73" s="37" t="s">
        <v>149</v>
      </c>
      <c r="F73" s="38" t="s">
        <v>150</v>
      </c>
      <c r="G73" s="39"/>
      <c r="H73" s="39"/>
      <c r="I73" s="39"/>
      <c r="J73" s="39"/>
      <c r="K73" s="39"/>
      <c r="L73" s="39"/>
      <c r="M73" s="40">
        <f t="shared" si="25"/>
      </c>
      <c r="N73" s="41">
        <f t="shared" si="26"/>
      </c>
      <c r="O73" s="35">
        <f t="shared" si="27"/>
      </c>
      <c r="P73" s="35">
        <f t="shared" si="27"/>
      </c>
      <c r="Q73" s="35">
        <f t="shared" si="28"/>
      </c>
      <c r="R73" s="35">
        <f t="shared" si="28"/>
      </c>
    </row>
    <row r="74" spans="1:18" ht="10.5" customHeight="1">
      <c r="A74" s="144"/>
      <c r="B74" s="145"/>
      <c r="C74" s="146"/>
      <c r="E74" s="37" t="s">
        <v>151</v>
      </c>
      <c r="F74" s="38" t="s">
        <v>38</v>
      </c>
      <c r="G74" s="39"/>
      <c r="H74" s="39"/>
      <c r="I74" s="39"/>
      <c r="J74" s="39"/>
      <c r="K74" s="39"/>
      <c r="L74" s="39"/>
      <c r="M74" s="40">
        <f t="shared" si="25"/>
      </c>
      <c r="N74" s="41">
        <f t="shared" si="26"/>
      </c>
      <c r="O74" s="35">
        <f t="shared" si="27"/>
      </c>
      <c r="P74" s="35">
        <f t="shared" si="27"/>
      </c>
      <c r="Q74" s="35">
        <f t="shared" si="28"/>
      </c>
      <c r="R74" s="35">
        <f t="shared" si="28"/>
      </c>
    </row>
    <row r="75" spans="1:18" ht="10.5" customHeight="1">
      <c r="A75" s="140"/>
      <c r="B75" s="141"/>
      <c r="C75" s="143"/>
      <c r="E75" s="37" t="s">
        <v>152</v>
      </c>
      <c r="F75" s="38" t="s">
        <v>40</v>
      </c>
      <c r="G75" s="39"/>
      <c r="H75" s="39"/>
      <c r="I75" s="39"/>
      <c r="J75" s="39"/>
      <c r="K75" s="39"/>
      <c r="L75" s="39"/>
      <c r="M75" s="40">
        <f t="shared" si="25"/>
      </c>
      <c r="N75" s="41">
        <f t="shared" si="26"/>
      </c>
      <c r="O75" s="35">
        <f t="shared" si="27"/>
      </c>
      <c r="P75" s="35">
        <f t="shared" si="27"/>
      </c>
      <c r="Q75" s="35">
        <f t="shared" si="28"/>
      </c>
      <c r="R75" s="35">
        <f t="shared" si="28"/>
      </c>
    </row>
    <row r="76" spans="1:18" ht="10.5" customHeight="1" thickBot="1">
      <c r="A76" s="147"/>
      <c r="B76" s="148"/>
      <c r="C76" s="149"/>
      <c r="E76" s="112" t="s">
        <v>153</v>
      </c>
      <c r="F76" s="113" t="s">
        <v>42</v>
      </c>
      <c r="G76" s="114"/>
      <c r="H76" s="114"/>
      <c r="I76" s="114"/>
      <c r="J76" s="114"/>
      <c r="K76" s="114"/>
      <c r="L76" s="115"/>
      <c r="M76" s="116">
        <f t="shared" si="25"/>
      </c>
      <c r="N76" s="117">
        <f t="shared" si="26"/>
      </c>
      <c r="O76" s="35">
        <f t="shared" si="27"/>
      </c>
      <c r="P76" s="35">
        <f t="shared" si="27"/>
      </c>
      <c r="Q76" s="35">
        <f t="shared" si="28"/>
      </c>
      <c r="R76" s="35">
        <f t="shared" si="28"/>
      </c>
    </row>
    <row r="78" spans="1:18" ht="10.5" customHeight="1">
      <c r="A78" s="110" t="s">
        <v>154</v>
      </c>
      <c r="B78" s="110"/>
      <c r="C78" s="118"/>
      <c r="E78" s="119"/>
      <c r="F78" s="120"/>
      <c r="G78" s="121"/>
      <c r="H78" s="121"/>
      <c r="I78" s="121"/>
      <c r="J78" s="121"/>
      <c r="K78" s="121"/>
      <c r="L78" s="121"/>
      <c r="M78" s="122"/>
      <c r="N78" s="122"/>
      <c r="O78" s="35"/>
      <c r="P78" s="35"/>
      <c r="Q78" s="35"/>
      <c r="R78" s="35"/>
    </row>
    <row r="79" spans="1:18" ht="10.5" customHeight="1">
      <c r="A79" s="110" t="s">
        <v>155</v>
      </c>
      <c r="B79" s="110"/>
      <c r="C79" s="118"/>
      <c r="E79" s="119"/>
      <c r="F79" s="120"/>
      <c r="G79" s="121"/>
      <c r="H79" s="121"/>
      <c r="I79" s="121"/>
      <c r="J79" s="121"/>
      <c r="K79" s="121"/>
      <c r="L79" s="121"/>
      <c r="M79" s="122"/>
      <c r="N79" s="122"/>
      <c r="O79" s="35"/>
      <c r="P79" s="35"/>
      <c r="Q79" s="35"/>
      <c r="R79" s="35"/>
    </row>
  </sheetData>
  <sheetProtection/>
  <mergeCells count="23">
    <mergeCell ref="A73:B74"/>
    <mergeCell ref="C73:C74"/>
    <mergeCell ref="A75:B76"/>
    <mergeCell ref="C75:C76"/>
    <mergeCell ref="A57:A60"/>
    <mergeCell ref="A62:A64"/>
    <mergeCell ref="A68:C68"/>
    <mergeCell ref="A69:B70"/>
    <mergeCell ref="C69:C70"/>
    <mergeCell ref="A71:B72"/>
    <mergeCell ref="C71:C72"/>
    <mergeCell ref="A27:A28"/>
    <mergeCell ref="A34:A39"/>
    <mergeCell ref="A40:A42"/>
    <mergeCell ref="A44:A46"/>
    <mergeCell ref="A48:A49"/>
    <mergeCell ref="A53:A55"/>
    <mergeCell ref="G1:L1"/>
    <mergeCell ref="A1:E1"/>
    <mergeCell ref="A6:A8"/>
    <mergeCell ref="A10:A12"/>
    <mergeCell ref="A17:A22"/>
    <mergeCell ref="A23:A25"/>
  </mergeCells>
  <conditionalFormatting sqref="M6:M14 M18:M26 M78:M79 M39:M45 M49:M55 M59:M65 M69:M76 M30:M35">
    <cfRule type="cellIs" priority="8" dxfId="0" operator="notEqual" stopIfTrue="1">
      <formula>""</formula>
    </cfRule>
  </conditionalFormatting>
  <conditionalFormatting sqref="G69:L76 G49:L55 G6:L14 G30:L35 G39:L45 G59:L65 G18:L26 G78:L79">
    <cfRule type="expression" priority="6" dxfId="1" stopIfTrue="1">
      <formula>$N6&lt;&gt;""</formula>
    </cfRule>
    <cfRule type="cellIs" priority="7" dxfId="0" operator="greaterThanOrEqual" stopIfTrue="1">
      <formula>1</formula>
    </cfRule>
  </conditionalFormatting>
  <conditionalFormatting sqref="F6:F14 F18:F26 F30:F35 F39:F45 F49:F55 F59:F65 F69:F76 F78:F79">
    <cfRule type="expression" priority="4" dxfId="1" stopIfTrue="1">
      <formula>N6&lt;&gt;""</formula>
    </cfRule>
    <cfRule type="expression" priority="5" dxfId="0" stopIfTrue="1">
      <formula>M6&lt;&gt;""</formula>
    </cfRule>
  </conditionalFormatting>
  <conditionalFormatting sqref="E6:E14 E18:E26 E30:E35 E39:E45 E49:E55 E59:E65 E69:E76 E78:E79">
    <cfRule type="expression" priority="2" dxfId="1" stopIfTrue="1">
      <formula>N6&lt;&gt;""</formula>
    </cfRule>
    <cfRule type="expression" priority="3" dxfId="0" stopIfTrue="1">
      <formula>M6&lt;&gt;""</formula>
    </cfRule>
  </conditionalFormatting>
  <conditionalFormatting sqref="N18:N26 N6:N14 N30:N35 N39:N45 N49:N55 N59:N65 N69:N76 N78:N79">
    <cfRule type="cellIs" priority="1" dxfId="1" operator="notEqual" stopIfTrue="1">
      <formula>""</formula>
    </cfRule>
  </conditionalFormatting>
  <dataValidations count="5">
    <dataValidation operator="greaterThanOrEqual" allowBlank="1" showInputMessage="1" showErrorMessage="1" imeMode="off" sqref="C15 C67"/>
    <dataValidation allowBlank="1" showInputMessage="1" showErrorMessage="1" imeMode="on" sqref="A78:B79 A69:B76 G1 M1:N1"/>
    <dataValidation type="date" operator="greaterThan" allowBlank="1" showInputMessage="1" showErrorMessage="1" imeMode="off" sqref="G69:L76 G6:L14 G39:L45 G30:L35 G49:L55 G78:L79 G59:L65 G18:L26">
      <formula1>36526</formula1>
    </dataValidation>
    <dataValidation type="date" operator="greaterThan" allowBlank="1" showInputMessage="1" showErrorMessage="1" promptTitle="日付入力" prompt="（例）02/9/1" imeMode="off" sqref="C50 C52:C54 C31 C65 C28 C44 C46 C5:C14 C69:C76 C33:C37 C16:C20 C78:C79">
      <formula1>36526</formula1>
    </dataValidation>
    <dataValidation type="date" operator="greaterThanOrEqual" allowBlank="1" showInputMessage="1" showErrorMessage="1" errorTitle="入隊/上進日付を入力下さい" error="（例）&#10;2002/9/1&#10;02/9/1&#10;9/1" sqref="B3">
      <formula1>36526</formula1>
    </dataValidation>
  </dataValidations>
  <printOptions horizontalCentered="1" verticalCentered="1"/>
  <pageMargins left="0.7874015748031497" right="0.5905511811023623" top="0.3937007874015748" bottom="0.3937007874015748" header="0.5118110236220472" footer="0.5118110236220472"/>
  <pageSetup fitToHeight="1" fitToWidth="1"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SheetLayoutView="100" zoomScalePageLayoutView="0" workbookViewId="0" topLeftCell="A1">
      <pane ySplit="1" topLeftCell="A2" activePane="bottomLeft" state="frozen"/>
      <selection pane="topLeft" activeCell="A68" sqref="A68:C76"/>
      <selection pane="bottomLeft" activeCell="S74" sqref="S74"/>
    </sheetView>
  </sheetViews>
  <sheetFormatPr defaultColWidth="9.00390625" defaultRowHeight="13.5"/>
  <cols>
    <col min="1" max="1" width="11.375" style="5" bestFit="1" customWidth="1"/>
    <col min="2" max="2" width="3.75390625" style="5" bestFit="1" customWidth="1"/>
    <col min="3" max="3" width="7.75390625" style="4" bestFit="1" customWidth="1"/>
    <col min="4" max="4" width="1.875" style="5" customWidth="1"/>
    <col min="5" max="5" width="3.50390625" style="4" bestFit="1" customWidth="1"/>
    <col min="6" max="6" width="17.125" style="5" customWidth="1"/>
    <col min="7" max="14" width="5.125" style="5" customWidth="1"/>
    <col min="15" max="18" width="5.875" style="5" customWidth="1"/>
    <col min="19" max="16384" width="9.00390625" style="5" customWidth="1"/>
  </cols>
  <sheetData>
    <row r="1" spans="1:18" ht="18" customHeight="1" thickBot="1">
      <c r="A1" s="127" t="s">
        <v>47</v>
      </c>
      <c r="B1" s="127"/>
      <c r="C1" s="127"/>
      <c r="D1" s="127"/>
      <c r="E1" s="127"/>
      <c r="F1" s="1" t="s">
        <v>48</v>
      </c>
      <c r="G1" s="150"/>
      <c r="H1" s="151"/>
      <c r="I1" s="151"/>
      <c r="J1" s="151"/>
      <c r="K1" s="151"/>
      <c r="L1" s="152"/>
      <c r="M1" s="2" t="s">
        <v>156</v>
      </c>
      <c r="N1" s="3"/>
      <c r="O1" s="4" t="s">
        <v>50</v>
      </c>
      <c r="P1" s="4" t="s">
        <v>51</v>
      </c>
      <c r="Q1" s="4" t="s">
        <v>52</v>
      </c>
      <c r="R1" s="4" t="s">
        <v>53</v>
      </c>
    </row>
    <row r="2" ht="4.5" customHeight="1" thickBot="1">
      <c r="E2" s="6"/>
    </row>
    <row r="3" spans="1:14" ht="10.5" customHeight="1" thickBot="1">
      <c r="A3" s="8" t="s">
        <v>54</v>
      </c>
      <c r="B3" s="9"/>
      <c r="C3" s="10">
        <v>40061</v>
      </c>
      <c r="E3" s="11"/>
      <c r="F3" s="12"/>
      <c r="G3" s="12"/>
      <c r="H3" s="12"/>
      <c r="I3" s="12"/>
      <c r="J3" s="12"/>
      <c r="K3" s="12"/>
      <c r="L3" s="12"/>
      <c r="M3" s="12"/>
      <c r="N3" s="153"/>
    </row>
    <row r="4" spans="5:14" ht="10.5" customHeight="1" thickBot="1">
      <c r="E4" s="15" t="s">
        <v>55</v>
      </c>
      <c r="F4" s="16"/>
      <c r="G4" s="16"/>
      <c r="H4" s="16"/>
      <c r="I4" s="16"/>
      <c r="J4" s="16"/>
      <c r="K4" s="16"/>
      <c r="L4" s="16"/>
      <c r="M4" s="16"/>
      <c r="N4" s="154"/>
    </row>
    <row r="5" spans="1:14" ht="10.5" customHeight="1">
      <c r="A5" s="19" t="s">
        <v>56</v>
      </c>
      <c r="B5" s="20" t="s">
        <v>57</v>
      </c>
      <c r="C5" s="163">
        <v>40104</v>
      </c>
      <c r="E5" s="22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155" t="s">
        <v>65</v>
      </c>
      <c r="M5" s="156" t="s">
        <v>66</v>
      </c>
      <c r="N5" s="157" t="s">
        <v>67</v>
      </c>
    </row>
    <row r="6" spans="1:18" ht="10.5" customHeight="1">
      <c r="A6" s="128" t="s">
        <v>68</v>
      </c>
      <c r="B6" s="28">
        <v>1</v>
      </c>
      <c r="C6" s="164">
        <v>40069</v>
      </c>
      <c r="E6" s="30" t="s">
        <v>69</v>
      </c>
      <c r="F6" s="31" t="s">
        <v>70</v>
      </c>
      <c r="G6" s="165"/>
      <c r="H6" s="165"/>
      <c r="I6" s="165"/>
      <c r="J6" s="165"/>
      <c r="K6" s="165"/>
      <c r="L6" s="165"/>
      <c r="M6" s="166">
        <f aca="true" t="shared" si="0" ref="M6:M14">IF(COUNT(G6:L6)&gt;=3,SMALL(G6:L6,3),"")</f>
      </c>
      <c r="N6" s="167">
        <f aca="true" t="shared" si="1" ref="N6:N14">IF(COUNT(G6:L6)=6,MAX(G6:L6),"")</f>
      </c>
      <c r="O6" s="35">
        <f aca="true" t="shared" si="2" ref="O6:P14">IF($C$16="","",IF(M6="","",IF(M6&gt;=$C$16,M6,"")))</f>
      </c>
      <c r="P6" s="35">
        <f t="shared" si="2"/>
      </c>
      <c r="Q6" s="35">
        <f aca="true" t="shared" si="3" ref="Q6:R14">IF($C$33="","",IF(M6="","",IF(M6&gt;=$C$33,M6,"")))</f>
      </c>
      <c r="R6" s="35">
        <f t="shared" si="3"/>
      </c>
    </row>
    <row r="7" spans="1:18" ht="10.5" customHeight="1">
      <c r="A7" s="129"/>
      <c r="B7" s="36">
        <v>2</v>
      </c>
      <c r="C7" s="164">
        <v>40069</v>
      </c>
      <c r="E7" s="37" t="s">
        <v>71</v>
      </c>
      <c r="F7" s="38" t="s">
        <v>2</v>
      </c>
      <c r="G7" s="168"/>
      <c r="H7" s="168">
        <v>40327</v>
      </c>
      <c r="I7" s="168">
        <v>40327</v>
      </c>
      <c r="J7" s="168">
        <v>40327</v>
      </c>
      <c r="K7" s="168"/>
      <c r="L7" s="168"/>
      <c r="M7" s="169">
        <f t="shared" si="0"/>
        <v>40327</v>
      </c>
      <c r="N7" s="170">
        <f t="shared" si="1"/>
      </c>
      <c r="O7" s="35"/>
      <c r="P7" s="35">
        <f t="shared" si="2"/>
      </c>
      <c r="Q7" s="35">
        <f t="shared" si="3"/>
      </c>
      <c r="R7" s="35">
        <f t="shared" si="3"/>
      </c>
    </row>
    <row r="8" spans="1:18" ht="10.5" customHeight="1">
      <c r="A8" s="130"/>
      <c r="B8" s="42">
        <v>3</v>
      </c>
      <c r="C8" s="164">
        <v>40069</v>
      </c>
      <c r="E8" s="37" t="s">
        <v>72</v>
      </c>
      <c r="F8" s="38" t="s">
        <v>4</v>
      </c>
      <c r="G8" s="168"/>
      <c r="H8" s="168"/>
      <c r="I8" s="168"/>
      <c r="J8" s="168"/>
      <c r="K8" s="168"/>
      <c r="L8" s="168"/>
      <c r="M8" s="169">
        <f t="shared" si="0"/>
      </c>
      <c r="N8" s="170">
        <f t="shared" si="1"/>
      </c>
      <c r="O8" s="35">
        <f t="shared" si="2"/>
      </c>
      <c r="P8" s="35">
        <f t="shared" si="2"/>
      </c>
      <c r="Q8" s="35">
        <f t="shared" si="3"/>
      </c>
      <c r="R8" s="35">
        <f t="shared" si="3"/>
      </c>
    </row>
    <row r="9" spans="1:18" ht="10.5" customHeight="1">
      <c r="A9" s="44" t="s">
        <v>73</v>
      </c>
      <c r="B9" s="45">
        <v>1</v>
      </c>
      <c r="C9" s="164">
        <v>40069</v>
      </c>
      <c r="E9" s="37" t="s">
        <v>74</v>
      </c>
      <c r="F9" s="38" t="s">
        <v>6</v>
      </c>
      <c r="G9" s="168"/>
      <c r="H9" s="168"/>
      <c r="I9" s="168"/>
      <c r="J9" s="168"/>
      <c r="K9" s="168"/>
      <c r="L9" s="168"/>
      <c r="M9" s="169">
        <f t="shared" si="0"/>
      </c>
      <c r="N9" s="170">
        <f t="shared" si="1"/>
      </c>
      <c r="O9" s="35">
        <f t="shared" si="2"/>
      </c>
      <c r="P9" s="35">
        <f t="shared" si="2"/>
      </c>
      <c r="Q9" s="35">
        <f t="shared" si="3"/>
      </c>
      <c r="R9" s="35">
        <f t="shared" si="3"/>
      </c>
    </row>
    <row r="10" spans="1:18" ht="10.5" customHeight="1">
      <c r="A10" s="128" t="s">
        <v>75</v>
      </c>
      <c r="B10" s="47">
        <v>1</v>
      </c>
      <c r="C10" s="164">
        <v>40069</v>
      </c>
      <c r="E10" s="37" t="s">
        <v>76</v>
      </c>
      <c r="F10" s="38" t="s">
        <v>8</v>
      </c>
      <c r="G10" s="168"/>
      <c r="H10" s="168"/>
      <c r="I10" s="168"/>
      <c r="J10" s="168"/>
      <c r="K10" s="168"/>
      <c r="L10" s="168"/>
      <c r="M10" s="169">
        <f t="shared" si="0"/>
      </c>
      <c r="N10" s="170">
        <f t="shared" si="1"/>
      </c>
      <c r="O10" s="35">
        <f t="shared" si="2"/>
      </c>
      <c r="P10" s="35">
        <f t="shared" si="2"/>
      </c>
      <c r="Q10" s="35">
        <f t="shared" si="3"/>
      </c>
      <c r="R10" s="35">
        <f t="shared" si="3"/>
      </c>
    </row>
    <row r="11" spans="1:18" ht="10.5" customHeight="1">
      <c r="A11" s="129"/>
      <c r="B11" s="36">
        <v>2</v>
      </c>
      <c r="C11" s="164">
        <v>40069</v>
      </c>
      <c r="E11" s="37" t="s">
        <v>77</v>
      </c>
      <c r="F11" s="38" t="s">
        <v>10</v>
      </c>
      <c r="G11" s="168">
        <v>40917</v>
      </c>
      <c r="H11" s="168">
        <v>40917</v>
      </c>
      <c r="I11" s="168">
        <v>40917</v>
      </c>
      <c r="J11" s="168"/>
      <c r="K11" s="168"/>
      <c r="L11" s="168"/>
      <c r="M11" s="169">
        <f t="shared" si="0"/>
        <v>40917</v>
      </c>
      <c r="N11" s="170">
        <f t="shared" si="1"/>
      </c>
      <c r="O11" s="35">
        <f t="shared" si="2"/>
        <v>40917</v>
      </c>
      <c r="P11" s="35">
        <f t="shared" si="2"/>
      </c>
      <c r="Q11" s="35">
        <f t="shared" si="3"/>
        <v>40917</v>
      </c>
      <c r="R11" s="35">
        <f t="shared" si="3"/>
      </c>
    </row>
    <row r="12" spans="1:18" ht="10.5" customHeight="1" thickBot="1">
      <c r="A12" s="130"/>
      <c r="B12" s="42">
        <v>3</v>
      </c>
      <c r="C12" s="164">
        <v>40069</v>
      </c>
      <c r="E12" s="37" t="s">
        <v>78</v>
      </c>
      <c r="F12" s="38" t="s">
        <v>12</v>
      </c>
      <c r="G12" s="189">
        <v>40832</v>
      </c>
      <c r="H12" s="168"/>
      <c r="I12" s="168">
        <v>40832</v>
      </c>
      <c r="J12" s="168"/>
      <c r="K12" s="168">
        <v>40832</v>
      </c>
      <c r="L12" s="168"/>
      <c r="M12" s="169">
        <f t="shared" si="0"/>
        <v>40832</v>
      </c>
      <c r="N12" s="170">
        <f t="shared" si="1"/>
      </c>
      <c r="O12" s="35">
        <f t="shared" si="2"/>
        <v>40832</v>
      </c>
      <c r="P12" s="35">
        <f t="shared" si="2"/>
      </c>
      <c r="Q12" s="35"/>
      <c r="R12" s="35">
        <f t="shared" si="3"/>
      </c>
    </row>
    <row r="13" spans="1:18" ht="10.5" customHeight="1" thickBot="1" thickTop="1">
      <c r="A13" s="44" t="s">
        <v>79</v>
      </c>
      <c r="B13" s="45">
        <v>1</v>
      </c>
      <c r="C13" s="171">
        <v>40076</v>
      </c>
      <c r="E13" s="37" t="s">
        <v>80</v>
      </c>
      <c r="F13" s="50" t="s">
        <v>14</v>
      </c>
      <c r="G13" s="51"/>
      <c r="H13" s="52"/>
      <c r="I13" s="51"/>
      <c r="J13" s="51"/>
      <c r="K13" s="53"/>
      <c r="L13" s="54"/>
      <c r="M13" s="169">
        <f t="shared" si="0"/>
      </c>
      <c r="N13" s="170">
        <f t="shared" si="1"/>
      </c>
      <c r="O13" s="35">
        <f t="shared" si="2"/>
      </c>
      <c r="P13" s="35">
        <f t="shared" si="2"/>
      </c>
      <c r="Q13" s="35">
        <f t="shared" si="3"/>
      </c>
      <c r="R13" s="35">
        <f t="shared" si="3"/>
      </c>
    </row>
    <row r="14" spans="1:18" ht="10.5" customHeight="1" thickBot="1" thickTop="1">
      <c r="A14" s="56" t="s">
        <v>81</v>
      </c>
      <c r="B14" s="57">
        <v>1</v>
      </c>
      <c r="C14" s="172">
        <v>40097</v>
      </c>
      <c r="E14" s="59" t="s">
        <v>82</v>
      </c>
      <c r="F14" s="60" t="s">
        <v>16</v>
      </c>
      <c r="G14" s="61"/>
      <c r="H14" s="51"/>
      <c r="I14" s="62"/>
      <c r="J14" s="63"/>
      <c r="K14" s="64"/>
      <c r="L14" s="51"/>
      <c r="M14" s="173">
        <f t="shared" si="0"/>
      </c>
      <c r="N14" s="174">
        <f t="shared" si="1"/>
      </c>
      <c r="O14" s="35">
        <f t="shared" si="2"/>
      </c>
      <c r="P14" s="35">
        <f t="shared" si="2"/>
      </c>
      <c r="Q14" s="35">
        <f t="shared" si="3"/>
      </c>
      <c r="R14" s="35">
        <f t="shared" si="3"/>
      </c>
    </row>
    <row r="15" spans="2:14" ht="10.5" customHeight="1" thickBot="1">
      <c r="B15" s="4"/>
      <c r="C15" s="175"/>
      <c r="E15" s="68"/>
      <c r="F15" s="69"/>
      <c r="G15" s="69"/>
      <c r="H15" s="69"/>
      <c r="I15" s="69"/>
      <c r="J15" s="69"/>
      <c r="K15" s="69"/>
      <c r="L15" s="69"/>
      <c r="M15" s="69"/>
      <c r="N15" s="158"/>
    </row>
    <row r="16" spans="1:14" ht="10.5" customHeight="1">
      <c r="A16" s="73" t="s">
        <v>83</v>
      </c>
      <c r="B16" s="74" t="s">
        <v>57</v>
      </c>
      <c r="C16" s="176">
        <v>40327</v>
      </c>
      <c r="E16" s="15" t="s">
        <v>84</v>
      </c>
      <c r="F16" s="16"/>
      <c r="G16" s="16"/>
      <c r="H16" s="16"/>
      <c r="I16" s="16"/>
      <c r="J16" s="16"/>
      <c r="K16" s="16"/>
      <c r="L16" s="16"/>
      <c r="M16" s="16"/>
      <c r="N16" s="154"/>
    </row>
    <row r="17" spans="1:14" ht="10.5" customHeight="1">
      <c r="A17" s="128" t="s">
        <v>85</v>
      </c>
      <c r="B17" s="76">
        <v>1</v>
      </c>
      <c r="C17" s="177">
        <v>40104</v>
      </c>
      <c r="E17" s="22" t="s">
        <v>58</v>
      </c>
      <c r="F17" s="23" t="s">
        <v>59</v>
      </c>
      <c r="G17" s="23" t="s">
        <v>60</v>
      </c>
      <c r="H17" s="23" t="s">
        <v>61</v>
      </c>
      <c r="I17" s="23" t="s">
        <v>62</v>
      </c>
      <c r="J17" s="23" t="s">
        <v>63</v>
      </c>
      <c r="K17" s="23" t="s">
        <v>64</v>
      </c>
      <c r="L17" s="155" t="s">
        <v>65</v>
      </c>
      <c r="M17" s="156" t="s">
        <v>66</v>
      </c>
      <c r="N17" s="157" t="s">
        <v>67</v>
      </c>
    </row>
    <row r="18" spans="1:18" ht="10.5" customHeight="1">
      <c r="A18" s="131"/>
      <c r="B18" s="36">
        <v>2</v>
      </c>
      <c r="C18" s="178">
        <v>40327</v>
      </c>
      <c r="E18" s="30" t="s">
        <v>86</v>
      </c>
      <c r="F18" s="31" t="s">
        <v>18</v>
      </c>
      <c r="G18" s="168">
        <v>40327</v>
      </c>
      <c r="H18" s="168">
        <v>40327</v>
      </c>
      <c r="I18" s="168">
        <v>40327</v>
      </c>
      <c r="J18" s="168">
        <v>40327</v>
      </c>
      <c r="K18" s="168"/>
      <c r="L18" s="168"/>
      <c r="M18" s="166">
        <f aca="true" t="shared" si="4" ref="M18:M26">IF(COUNT(G18:L18)&gt;=3,SMALL(G18:L18,3),"")</f>
        <v>40327</v>
      </c>
      <c r="N18" s="167">
        <f aca="true" t="shared" si="5" ref="N18:N26">IF(COUNT(G18:L18)=6,MAX(G18:L18),"")</f>
      </c>
      <c r="O18" s="35"/>
      <c r="P18" s="35">
        <f aca="true" t="shared" si="6" ref="P18:P26">IF($C$16="","",IF(N18="","",IF(N18&gt;=$C$16,N18,"")))</f>
      </c>
      <c r="Q18" s="35">
        <f aca="true" t="shared" si="7" ref="Q18:R26">IF($C$33="","",IF(M18="","",IF(M18&gt;=$C$33,M18,"")))</f>
      </c>
      <c r="R18" s="35">
        <f t="shared" si="7"/>
      </c>
    </row>
    <row r="19" spans="1:18" ht="10.5" customHeight="1">
      <c r="A19" s="131"/>
      <c r="B19" s="36">
        <v>3</v>
      </c>
      <c r="C19" s="178">
        <v>40104</v>
      </c>
      <c r="E19" s="37" t="s">
        <v>87</v>
      </c>
      <c r="F19" s="38" t="s">
        <v>20</v>
      </c>
      <c r="G19" s="168"/>
      <c r="H19" s="168"/>
      <c r="I19" s="168"/>
      <c r="J19" s="168"/>
      <c r="K19" s="168"/>
      <c r="L19" s="168"/>
      <c r="M19" s="169">
        <f t="shared" si="4"/>
      </c>
      <c r="N19" s="170">
        <f t="shared" si="5"/>
      </c>
      <c r="O19" s="35">
        <f aca="true" t="shared" si="8" ref="O19:O26">IF($C$16="","",IF(M19="","",IF(M19&gt;=$C$16,M19,"")))</f>
      </c>
      <c r="P19" s="35">
        <f t="shared" si="6"/>
      </c>
      <c r="Q19" s="35">
        <f t="shared" si="7"/>
      </c>
      <c r="R19" s="35">
        <f t="shared" si="7"/>
      </c>
    </row>
    <row r="20" spans="1:18" ht="10.5" customHeight="1">
      <c r="A20" s="131"/>
      <c r="B20" s="36">
        <v>4</v>
      </c>
      <c r="C20" s="178">
        <v>40327</v>
      </c>
      <c r="E20" s="37" t="s">
        <v>88</v>
      </c>
      <c r="F20" s="38" t="s">
        <v>21</v>
      </c>
      <c r="G20" s="168"/>
      <c r="H20" s="168">
        <v>40832</v>
      </c>
      <c r="I20" s="168">
        <v>40832</v>
      </c>
      <c r="J20" s="168"/>
      <c r="K20" s="168">
        <v>40832</v>
      </c>
      <c r="L20" s="168"/>
      <c r="M20" s="169">
        <f t="shared" si="4"/>
        <v>40832</v>
      </c>
      <c r="N20" s="170">
        <f t="shared" si="5"/>
      </c>
      <c r="O20" s="35">
        <f t="shared" si="8"/>
        <v>40832</v>
      </c>
      <c r="P20" s="35">
        <f t="shared" si="6"/>
      </c>
      <c r="Q20" s="35"/>
      <c r="R20" s="35">
        <f t="shared" si="7"/>
      </c>
    </row>
    <row r="21" spans="1:18" ht="10.5" customHeight="1">
      <c r="A21" s="131"/>
      <c r="B21" s="78" t="s">
        <v>89</v>
      </c>
      <c r="C21" s="179">
        <f>IF(C5="","",IF(COUNT(M30:M35)&gt;=1,SMALL(M30:M35,1),""))</f>
        <v>40104</v>
      </c>
      <c r="E21" s="37" t="s">
        <v>90</v>
      </c>
      <c r="F21" s="38" t="s">
        <v>23</v>
      </c>
      <c r="G21" s="168"/>
      <c r="H21" s="168">
        <v>40699</v>
      </c>
      <c r="I21" s="168">
        <v>40699</v>
      </c>
      <c r="J21" s="168"/>
      <c r="K21" s="168">
        <v>40699</v>
      </c>
      <c r="L21" s="168"/>
      <c r="M21" s="169">
        <f t="shared" si="4"/>
        <v>40699</v>
      </c>
      <c r="N21" s="170">
        <f t="shared" si="5"/>
      </c>
      <c r="O21" s="35">
        <f t="shared" si="8"/>
        <v>40699</v>
      </c>
      <c r="P21" s="35">
        <f t="shared" si="6"/>
      </c>
      <c r="Q21" s="35">
        <f t="shared" si="7"/>
      </c>
      <c r="R21" s="35">
        <f t="shared" si="7"/>
      </c>
    </row>
    <row r="22" spans="1:18" ht="10.5" customHeight="1">
      <c r="A22" s="132"/>
      <c r="B22" s="78" t="s">
        <v>91</v>
      </c>
      <c r="C22" s="180">
        <f>IF(C5="","",IF(COUNT(M30:M35)&gt;=2,SMALL(M30:M35,2),""))</f>
        <v>40286</v>
      </c>
      <c r="E22" s="37" t="s">
        <v>92</v>
      </c>
      <c r="F22" s="38" t="s">
        <v>25</v>
      </c>
      <c r="G22" s="168"/>
      <c r="H22" s="168"/>
      <c r="I22" s="168"/>
      <c r="J22" s="168"/>
      <c r="K22" s="168"/>
      <c r="L22" s="168"/>
      <c r="M22" s="169">
        <f t="shared" si="4"/>
      </c>
      <c r="N22" s="170">
        <f t="shared" si="5"/>
      </c>
      <c r="O22" s="35">
        <f t="shared" si="8"/>
      </c>
      <c r="P22" s="35">
        <f t="shared" si="6"/>
      </c>
      <c r="Q22" s="35">
        <f t="shared" si="7"/>
      </c>
      <c r="R22" s="35">
        <f t="shared" si="7"/>
      </c>
    </row>
    <row r="23" spans="1:18" ht="10.5" customHeight="1">
      <c r="A23" s="128" t="s">
        <v>93</v>
      </c>
      <c r="B23" s="76">
        <v>1</v>
      </c>
      <c r="C23" s="81">
        <f>IF(C5="","",IF(COUNT(M49:M55)&gt;=1,SMALL(M49:M55,1),""))</f>
        <v>40327</v>
      </c>
      <c r="E23" s="37" t="s">
        <v>94</v>
      </c>
      <c r="F23" s="38" t="s">
        <v>26</v>
      </c>
      <c r="G23" s="168"/>
      <c r="H23" s="168"/>
      <c r="I23" s="168"/>
      <c r="J23" s="168"/>
      <c r="K23" s="168"/>
      <c r="L23" s="168"/>
      <c r="M23" s="169">
        <f t="shared" si="4"/>
      </c>
      <c r="N23" s="170">
        <f t="shared" si="5"/>
      </c>
      <c r="O23" s="35">
        <f t="shared" si="8"/>
      </c>
      <c r="P23" s="35">
        <f t="shared" si="6"/>
      </c>
      <c r="Q23" s="35">
        <f t="shared" si="7"/>
      </c>
      <c r="R23" s="35">
        <f t="shared" si="7"/>
      </c>
    </row>
    <row r="24" spans="1:18" ht="10.5" customHeight="1">
      <c r="A24" s="131"/>
      <c r="B24" s="36">
        <v>2</v>
      </c>
      <c r="C24" s="79">
        <f>IF(C5="","",IF(COUNT(M39:M45)&gt;=1,SMALL(M39:M45,1),""))</f>
        <v>40327</v>
      </c>
      <c r="E24" s="37" t="s">
        <v>95</v>
      </c>
      <c r="F24" s="38" t="s">
        <v>27</v>
      </c>
      <c r="G24" s="168">
        <v>40972</v>
      </c>
      <c r="H24" s="168"/>
      <c r="I24" s="168">
        <v>40972</v>
      </c>
      <c r="J24" s="168"/>
      <c r="K24" s="168">
        <v>40972</v>
      </c>
      <c r="L24" s="168"/>
      <c r="M24" s="169">
        <f t="shared" si="4"/>
        <v>40972</v>
      </c>
      <c r="N24" s="170">
        <f t="shared" si="5"/>
      </c>
      <c r="O24" s="35">
        <f t="shared" si="8"/>
        <v>40972</v>
      </c>
      <c r="P24" s="35">
        <f t="shared" si="6"/>
      </c>
      <c r="Q24" s="35">
        <f t="shared" si="7"/>
        <v>40972</v>
      </c>
      <c r="R24" s="35">
        <f t="shared" si="7"/>
      </c>
    </row>
    <row r="25" spans="1:18" ht="10.5" customHeight="1">
      <c r="A25" s="132"/>
      <c r="B25" s="82">
        <v>3</v>
      </c>
      <c r="C25" s="80">
        <f>IF(C5="","",IF(COUNT(M59:M65)&gt;=1,SMALL(M59:M65,1),""))</f>
        <v>40327</v>
      </c>
      <c r="E25" s="37" t="s">
        <v>96</v>
      </c>
      <c r="F25" s="38" t="s">
        <v>29</v>
      </c>
      <c r="G25" s="168">
        <v>40307</v>
      </c>
      <c r="H25" s="168"/>
      <c r="I25" s="168"/>
      <c r="J25" s="168"/>
      <c r="K25" s="168"/>
      <c r="L25" s="168"/>
      <c r="M25" s="169">
        <f t="shared" si="4"/>
      </c>
      <c r="N25" s="170">
        <f t="shared" si="5"/>
      </c>
      <c r="O25" s="35">
        <f t="shared" si="8"/>
      </c>
      <c r="P25" s="35">
        <f t="shared" si="6"/>
      </c>
      <c r="Q25" s="35">
        <f t="shared" si="7"/>
      </c>
      <c r="R25" s="35">
        <f t="shared" si="7"/>
      </c>
    </row>
    <row r="26" spans="1:18" ht="10.5" customHeight="1">
      <c r="A26" s="44" t="s">
        <v>97</v>
      </c>
      <c r="B26" s="83">
        <v>1</v>
      </c>
      <c r="C26" s="84">
        <f>IF(C5="","",IF(COUNT(M18:M26)&gt;=1,SMALL(M18:M26,1),""))</f>
        <v>40327</v>
      </c>
      <c r="E26" s="59" t="s">
        <v>98</v>
      </c>
      <c r="F26" s="60" t="s">
        <v>31</v>
      </c>
      <c r="G26" s="168"/>
      <c r="H26" s="168"/>
      <c r="I26" s="168"/>
      <c r="J26" s="168"/>
      <c r="K26" s="168"/>
      <c r="L26" s="168"/>
      <c r="M26" s="173">
        <f t="shared" si="4"/>
      </c>
      <c r="N26" s="174">
        <f t="shared" si="5"/>
      </c>
      <c r="O26" s="35">
        <f t="shared" si="8"/>
      </c>
      <c r="P26" s="35">
        <f t="shared" si="6"/>
      </c>
      <c r="Q26" s="35">
        <f t="shared" si="7"/>
      </c>
      <c r="R26" s="35">
        <f t="shared" si="7"/>
      </c>
    </row>
    <row r="27" spans="1:14" ht="10.5" customHeight="1">
      <c r="A27" s="133" t="s">
        <v>99</v>
      </c>
      <c r="B27" s="86">
        <v>1</v>
      </c>
      <c r="C27" s="87">
        <f>IF(C5="","",IF(COUNT(M6:M14)&gt;=1,SMALL(M6:M14,1),""))</f>
        <v>40327</v>
      </c>
      <c r="E27" s="68"/>
      <c r="F27" s="69"/>
      <c r="G27" s="69"/>
      <c r="H27" s="69"/>
      <c r="I27" s="69"/>
      <c r="J27" s="69"/>
      <c r="K27" s="69"/>
      <c r="L27" s="69"/>
      <c r="M27" s="69"/>
      <c r="N27" s="158"/>
    </row>
    <row r="28" spans="1:14" ht="10.5" customHeight="1">
      <c r="A28" s="134"/>
      <c r="B28" s="88">
        <v>2</v>
      </c>
      <c r="C28" s="89">
        <v>40327</v>
      </c>
      <c r="E28" s="15" t="s">
        <v>100</v>
      </c>
      <c r="F28" s="16"/>
      <c r="G28" s="16"/>
      <c r="H28" s="16"/>
      <c r="I28" s="16"/>
      <c r="J28" s="16"/>
      <c r="K28" s="16"/>
      <c r="L28" s="16"/>
      <c r="M28" s="16"/>
      <c r="N28" s="154"/>
    </row>
    <row r="29" spans="1:14" ht="10.5" customHeight="1">
      <c r="A29" s="90" t="s">
        <v>101</v>
      </c>
      <c r="B29" s="91">
        <v>1</v>
      </c>
      <c r="C29" s="92">
        <f>IF(C5="","",IF(COUNT(M69:M76)&gt;=1,SMALL(M69:M76,1),""))</f>
        <v>40327</v>
      </c>
      <c r="E29" s="22" t="s">
        <v>58</v>
      </c>
      <c r="F29" s="23" t="s">
        <v>59</v>
      </c>
      <c r="G29" s="23" t="s">
        <v>60</v>
      </c>
      <c r="H29" s="23" t="s">
        <v>61</v>
      </c>
      <c r="I29" s="23" t="s">
        <v>62</v>
      </c>
      <c r="J29" s="23" t="s">
        <v>63</v>
      </c>
      <c r="K29" s="23" t="s">
        <v>64</v>
      </c>
      <c r="L29" s="155" t="s">
        <v>65</v>
      </c>
      <c r="M29" s="156" t="s">
        <v>66</v>
      </c>
      <c r="N29" s="157" t="s">
        <v>67</v>
      </c>
    </row>
    <row r="30" spans="1:18" ht="10.5" customHeight="1">
      <c r="A30" s="44" t="s">
        <v>102</v>
      </c>
      <c r="B30" s="83">
        <v>1</v>
      </c>
      <c r="C30" s="84">
        <f>IF(C5="","",IF(COUNT(N6:N76)&gt;=1,SMALL(N6:N76,1),""))</f>
        <v>40327</v>
      </c>
      <c r="E30" s="30" t="s">
        <v>103</v>
      </c>
      <c r="F30" s="31" t="s">
        <v>32</v>
      </c>
      <c r="G30" s="168">
        <v>40104</v>
      </c>
      <c r="H30" s="168"/>
      <c r="I30" s="168">
        <v>40104</v>
      </c>
      <c r="J30" s="168">
        <v>40286</v>
      </c>
      <c r="K30" s="168"/>
      <c r="L30" s="168"/>
      <c r="M30" s="166">
        <f aca="true" t="shared" si="9" ref="M30:M35">IF(COUNT(G30:L30)&gt;=3,SMALL(G30:L30,3),"")</f>
        <v>40286</v>
      </c>
      <c r="N30" s="167">
        <f aca="true" t="shared" si="10" ref="N30:N35">IF(COUNT(G30:L30)=6,MAX(G30:L30),"")</f>
      </c>
      <c r="O30" s="35">
        <f aca="true" t="shared" si="11" ref="O30:P35">IF($C$16="","",IF(M30="","",IF(M30&gt;=$C$16,M30,"")))</f>
      </c>
      <c r="P30" s="35">
        <f t="shared" si="11"/>
      </c>
      <c r="Q30" s="35">
        <f aca="true" t="shared" si="12" ref="Q30:R35">IF($C$33="","",IF(M30="","",IF(M30&gt;=$C$33,M30,"")))</f>
      </c>
      <c r="R30" s="35">
        <f t="shared" si="12"/>
      </c>
    </row>
    <row r="31" spans="1:18" ht="10.5" customHeight="1" thickBot="1">
      <c r="A31" s="56" t="s">
        <v>104</v>
      </c>
      <c r="B31" s="93">
        <v>1</v>
      </c>
      <c r="C31" s="58">
        <v>40327</v>
      </c>
      <c r="E31" s="37" t="s">
        <v>105</v>
      </c>
      <c r="F31" s="38" t="s">
        <v>34</v>
      </c>
      <c r="G31" s="168">
        <v>40699</v>
      </c>
      <c r="H31" s="168">
        <v>40104</v>
      </c>
      <c r="I31" s="168">
        <v>40699</v>
      </c>
      <c r="J31" s="168">
        <v>40699</v>
      </c>
      <c r="K31" s="168">
        <v>40104</v>
      </c>
      <c r="L31" s="168">
        <v>40104</v>
      </c>
      <c r="M31" s="169">
        <f t="shared" si="9"/>
        <v>40104</v>
      </c>
      <c r="N31" s="170">
        <f t="shared" si="10"/>
        <v>40699</v>
      </c>
      <c r="O31" s="35">
        <f t="shared" si="11"/>
      </c>
      <c r="P31" s="35">
        <f t="shared" si="11"/>
        <v>40699</v>
      </c>
      <c r="Q31" s="35">
        <f t="shared" si="12"/>
      </c>
      <c r="R31" s="35">
        <f t="shared" si="12"/>
      </c>
    </row>
    <row r="32" spans="5:18" ht="10.5" customHeight="1" thickBot="1">
      <c r="E32" s="37" t="s">
        <v>106</v>
      </c>
      <c r="F32" s="38" t="s">
        <v>36</v>
      </c>
      <c r="G32" s="168"/>
      <c r="H32" s="168"/>
      <c r="I32" s="168"/>
      <c r="J32" s="168"/>
      <c r="K32" s="168"/>
      <c r="L32" s="168"/>
      <c r="M32" s="169">
        <f t="shared" si="9"/>
      </c>
      <c r="N32" s="170">
        <f t="shared" si="10"/>
      </c>
      <c r="O32" s="35">
        <f t="shared" si="11"/>
      </c>
      <c r="P32" s="35">
        <f t="shared" si="11"/>
      </c>
      <c r="Q32" s="35">
        <f t="shared" si="12"/>
      </c>
      <c r="R32" s="35">
        <f t="shared" si="12"/>
      </c>
    </row>
    <row r="33" spans="1:18" ht="10.5" customHeight="1">
      <c r="A33" s="94" t="s">
        <v>107</v>
      </c>
      <c r="B33" s="95" t="s">
        <v>57</v>
      </c>
      <c r="C33" s="96">
        <v>40832</v>
      </c>
      <c r="E33" s="37" t="s">
        <v>108</v>
      </c>
      <c r="F33" s="38" t="s">
        <v>37</v>
      </c>
      <c r="G33" s="168">
        <v>40699</v>
      </c>
      <c r="H33" s="168">
        <v>40699</v>
      </c>
      <c r="I33" s="168">
        <v>40699</v>
      </c>
      <c r="J33" s="168"/>
      <c r="K33" s="168"/>
      <c r="L33" s="168"/>
      <c r="M33" s="169">
        <f t="shared" si="9"/>
        <v>40699</v>
      </c>
      <c r="N33" s="170">
        <f t="shared" si="10"/>
      </c>
      <c r="O33" s="35">
        <f t="shared" si="11"/>
        <v>40699</v>
      </c>
      <c r="P33" s="35">
        <f t="shared" si="11"/>
      </c>
      <c r="Q33" s="35">
        <f t="shared" si="12"/>
      </c>
      <c r="R33" s="35">
        <f t="shared" si="12"/>
      </c>
    </row>
    <row r="34" spans="1:18" ht="10.5" customHeight="1">
      <c r="A34" s="128" t="s">
        <v>109</v>
      </c>
      <c r="B34" s="76">
        <v>1</v>
      </c>
      <c r="C34" s="77">
        <v>40573</v>
      </c>
      <c r="E34" s="37" t="s">
        <v>110</v>
      </c>
      <c r="F34" s="38" t="s">
        <v>39</v>
      </c>
      <c r="G34" s="168">
        <v>40327</v>
      </c>
      <c r="H34" s="168">
        <v>40327</v>
      </c>
      <c r="I34" s="168">
        <v>40327</v>
      </c>
      <c r="J34" s="168">
        <v>40286</v>
      </c>
      <c r="K34" s="168">
        <v>40286</v>
      </c>
      <c r="L34" s="168">
        <v>40286</v>
      </c>
      <c r="M34" s="169">
        <f t="shared" si="9"/>
        <v>40286</v>
      </c>
      <c r="N34" s="170">
        <f t="shared" si="10"/>
        <v>40327</v>
      </c>
      <c r="O34" s="35">
        <f t="shared" si="11"/>
      </c>
      <c r="P34" s="35"/>
      <c r="Q34" s="35">
        <f t="shared" si="12"/>
      </c>
      <c r="R34" s="35">
        <f t="shared" si="12"/>
      </c>
    </row>
    <row r="35" spans="1:18" ht="10.5" customHeight="1">
      <c r="A35" s="131"/>
      <c r="B35" s="36">
        <v>2</v>
      </c>
      <c r="C35" s="48">
        <v>40573</v>
      </c>
      <c r="E35" s="59" t="s">
        <v>111</v>
      </c>
      <c r="F35" s="60" t="s">
        <v>41</v>
      </c>
      <c r="G35" s="168">
        <v>40917</v>
      </c>
      <c r="H35" s="168">
        <v>40917</v>
      </c>
      <c r="I35" s="168">
        <v>40917</v>
      </c>
      <c r="J35" s="168"/>
      <c r="K35" s="168"/>
      <c r="L35" s="168"/>
      <c r="M35" s="169">
        <f t="shared" si="9"/>
        <v>40917</v>
      </c>
      <c r="N35" s="170">
        <f t="shared" si="10"/>
      </c>
      <c r="O35" s="35">
        <f t="shared" si="11"/>
        <v>40917</v>
      </c>
      <c r="P35" s="35">
        <f t="shared" si="11"/>
      </c>
      <c r="Q35" s="35">
        <f t="shared" si="12"/>
        <v>40917</v>
      </c>
      <c r="R35" s="35">
        <f t="shared" si="12"/>
      </c>
    </row>
    <row r="36" spans="1:14" ht="10.5" customHeight="1">
      <c r="A36" s="131"/>
      <c r="B36" s="36">
        <v>3</v>
      </c>
      <c r="C36" s="48">
        <v>40699</v>
      </c>
      <c r="E36" s="68"/>
      <c r="F36" s="69"/>
      <c r="G36" s="69"/>
      <c r="H36" s="69"/>
      <c r="I36" s="69"/>
      <c r="J36" s="69"/>
      <c r="K36" s="69"/>
      <c r="L36" s="69"/>
      <c r="M36" s="69"/>
      <c r="N36" s="158"/>
    </row>
    <row r="37" spans="1:14" ht="10.5" customHeight="1">
      <c r="A37" s="131"/>
      <c r="B37" s="36">
        <v>4</v>
      </c>
      <c r="C37" s="48">
        <v>40818</v>
      </c>
      <c r="E37" s="15" t="s">
        <v>112</v>
      </c>
      <c r="F37" s="16"/>
      <c r="G37" s="16"/>
      <c r="H37" s="16"/>
      <c r="I37" s="16"/>
      <c r="J37" s="16"/>
      <c r="K37" s="16"/>
      <c r="L37" s="16"/>
      <c r="M37" s="16"/>
      <c r="N37" s="154"/>
    </row>
    <row r="38" spans="1:14" ht="10.5" customHeight="1">
      <c r="A38" s="131"/>
      <c r="B38" s="78" t="s">
        <v>89</v>
      </c>
      <c r="C38" s="79">
        <f>IF(C16="","",IF(COUNT(O49:O55)&gt;=1,SMALL(O49:O55,1),""))</f>
        <v>40699</v>
      </c>
      <c r="E38" s="22" t="s">
        <v>58</v>
      </c>
      <c r="F38" s="23" t="s">
        <v>59</v>
      </c>
      <c r="G38" s="23" t="s">
        <v>60</v>
      </c>
      <c r="H38" s="23" t="s">
        <v>61</v>
      </c>
      <c r="I38" s="23" t="s">
        <v>62</v>
      </c>
      <c r="J38" s="23" t="s">
        <v>63</v>
      </c>
      <c r="K38" s="23" t="s">
        <v>64</v>
      </c>
      <c r="L38" s="155" t="s">
        <v>65</v>
      </c>
      <c r="M38" s="156" t="s">
        <v>66</v>
      </c>
      <c r="N38" s="157" t="s">
        <v>67</v>
      </c>
    </row>
    <row r="39" spans="1:18" ht="10.5" customHeight="1">
      <c r="A39" s="132"/>
      <c r="B39" s="78" t="s">
        <v>91</v>
      </c>
      <c r="C39" s="180">
        <f>IF(C16="","",IF(COUNT(O49:O55)&gt;=2,SMALL(O49:O55,2),""))</f>
        <v>40832</v>
      </c>
      <c r="E39" s="30" t="s">
        <v>113</v>
      </c>
      <c r="F39" s="31" t="s">
        <v>43</v>
      </c>
      <c r="G39" s="168"/>
      <c r="H39" s="168"/>
      <c r="I39" s="168"/>
      <c r="J39" s="168"/>
      <c r="K39" s="168"/>
      <c r="L39" s="168"/>
      <c r="M39" s="166">
        <f aca="true" t="shared" si="13" ref="M39:M45">IF(COUNT(G39:L39)&gt;=3,SMALL(G39:L39,3),"")</f>
      </c>
      <c r="N39" s="167">
        <f aca="true" t="shared" si="14" ref="N39:N45">IF(COUNT(G39:L39)=6,MAX(G39:L39),"")</f>
      </c>
      <c r="O39" s="35">
        <f aca="true" t="shared" si="15" ref="O39:P45">IF($C$16="","",IF(M39="","",IF(M39&gt;=$C$16,M39,"")))</f>
      </c>
      <c r="P39" s="35">
        <f t="shared" si="15"/>
      </c>
      <c r="Q39" s="35">
        <f aca="true" t="shared" si="16" ref="Q39:R45">IF($C$33="","",IF(M39="","",IF(M39&gt;=$C$33,M39,"")))</f>
      </c>
      <c r="R39" s="35">
        <f t="shared" si="16"/>
      </c>
    </row>
    <row r="40" spans="1:18" ht="10.5" customHeight="1">
      <c r="A40" s="128" t="s">
        <v>93</v>
      </c>
      <c r="B40" s="76">
        <v>1</v>
      </c>
      <c r="C40" s="81">
        <f>IF(C16="","",IF(COUNT(O30:O35)&gt;=1,SMALL(O30:O35,1),""))</f>
        <v>40699</v>
      </c>
      <c r="E40" s="37" t="s">
        <v>114</v>
      </c>
      <c r="F40" s="38" t="s">
        <v>44</v>
      </c>
      <c r="G40" s="168">
        <v>40832</v>
      </c>
      <c r="H40" s="168">
        <v>40832</v>
      </c>
      <c r="I40" s="168"/>
      <c r="J40" s="168">
        <v>40832</v>
      </c>
      <c r="K40" s="168"/>
      <c r="L40" s="168"/>
      <c r="M40" s="169">
        <f t="shared" si="13"/>
        <v>40832</v>
      </c>
      <c r="N40" s="170">
        <f t="shared" si="14"/>
      </c>
      <c r="O40" s="35">
        <f t="shared" si="15"/>
        <v>40832</v>
      </c>
      <c r="P40" s="35">
        <f t="shared" si="15"/>
      </c>
      <c r="Q40" s="35"/>
      <c r="R40" s="35">
        <f t="shared" si="16"/>
      </c>
    </row>
    <row r="41" spans="1:18" ht="10.5" customHeight="1">
      <c r="A41" s="131"/>
      <c r="B41" s="36">
        <v>2</v>
      </c>
      <c r="C41" s="179">
        <v>40832</v>
      </c>
      <c r="E41" s="37" t="s">
        <v>115</v>
      </c>
      <c r="F41" s="38" t="s">
        <v>45</v>
      </c>
      <c r="G41" s="168"/>
      <c r="H41" s="168"/>
      <c r="I41" s="168"/>
      <c r="J41" s="168"/>
      <c r="K41" s="168"/>
      <c r="L41" s="168"/>
      <c r="M41" s="169">
        <f t="shared" si="13"/>
      </c>
      <c r="N41" s="170">
        <f t="shared" si="14"/>
      </c>
      <c r="O41" s="35">
        <f t="shared" si="15"/>
      </c>
      <c r="P41" s="35">
        <f t="shared" si="15"/>
      </c>
      <c r="Q41" s="35">
        <f t="shared" si="16"/>
      </c>
      <c r="R41" s="35">
        <f t="shared" si="16"/>
      </c>
    </row>
    <row r="42" spans="1:18" ht="10.5" customHeight="1">
      <c r="A42" s="132"/>
      <c r="B42" s="82">
        <v>3</v>
      </c>
      <c r="C42" s="180">
        <v>40832</v>
      </c>
      <c r="E42" s="37" t="s">
        <v>116</v>
      </c>
      <c r="F42" s="38" t="s">
        <v>46</v>
      </c>
      <c r="G42" s="168">
        <v>40917</v>
      </c>
      <c r="H42" s="168"/>
      <c r="I42" s="168">
        <v>40917</v>
      </c>
      <c r="J42" s="168"/>
      <c r="K42" s="168">
        <v>40917</v>
      </c>
      <c r="L42" s="168"/>
      <c r="M42" s="169">
        <f t="shared" si="13"/>
        <v>40917</v>
      </c>
      <c r="N42" s="170">
        <f t="shared" si="14"/>
      </c>
      <c r="O42" s="35">
        <f t="shared" si="15"/>
        <v>40917</v>
      </c>
      <c r="P42" s="35">
        <f t="shared" si="15"/>
      </c>
      <c r="Q42" s="35">
        <f t="shared" si="16"/>
        <v>40917</v>
      </c>
      <c r="R42" s="35">
        <f t="shared" si="16"/>
      </c>
    </row>
    <row r="43" spans="1:18" ht="10.5" customHeight="1">
      <c r="A43" s="44" t="s">
        <v>97</v>
      </c>
      <c r="B43" s="83">
        <v>1</v>
      </c>
      <c r="C43" s="181">
        <f>IF(C16="","",IF(COUNT(O18:O26)&gt;=1,SMALL(O18:O26,1),""))</f>
        <v>40699</v>
      </c>
      <c r="E43" s="37" t="s">
        <v>117</v>
      </c>
      <c r="F43" s="38" t="s">
        <v>118</v>
      </c>
      <c r="G43" s="168">
        <v>40286</v>
      </c>
      <c r="H43" s="168">
        <v>40327</v>
      </c>
      <c r="I43" s="168"/>
      <c r="J43" s="168">
        <v>40327</v>
      </c>
      <c r="K43" s="168"/>
      <c r="L43" s="168"/>
      <c r="M43" s="169">
        <f t="shared" si="13"/>
        <v>40327</v>
      </c>
      <c r="N43" s="170">
        <f t="shared" si="14"/>
      </c>
      <c r="O43" s="35"/>
      <c r="P43" s="35">
        <f t="shared" si="15"/>
      </c>
      <c r="Q43" s="35">
        <f t="shared" si="16"/>
      </c>
      <c r="R43" s="35">
        <f t="shared" si="16"/>
      </c>
    </row>
    <row r="44" spans="1:18" ht="10.5" customHeight="1">
      <c r="A44" s="128" t="s">
        <v>99</v>
      </c>
      <c r="B44" s="97">
        <v>1</v>
      </c>
      <c r="C44" s="177">
        <v>40684</v>
      </c>
      <c r="E44" s="37" t="s">
        <v>119</v>
      </c>
      <c r="F44" s="38" t="s">
        <v>1</v>
      </c>
      <c r="G44" s="168"/>
      <c r="H44" s="168"/>
      <c r="I44" s="168"/>
      <c r="J44" s="168"/>
      <c r="K44" s="168"/>
      <c r="L44" s="168"/>
      <c r="M44" s="169">
        <f t="shared" si="13"/>
      </c>
      <c r="N44" s="170">
        <f t="shared" si="14"/>
      </c>
      <c r="O44" s="35">
        <f t="shared" si="15"/>
      </c>
      <c r="P44" s="35">
        <f t="shared" si="15"/>
      </c>
      <c r="Q44" s="35">
        <f t="shared" si="16"/>
      </c>
      <c r="R44" s="35">
        <f t="shared" si="16"/>
      </c>
    </row>
    <row r="45" spans="1:18" ht="10.5" customHeight="1">
      <c r="A45" s="131"/>
      <c r="B45" s="98">
        <v>2</v>
      </c>
      <c r="C45" s="179">
        <f>IF(C16="","",IF(COUNT(O6:O14)&gt;=1,SMALL(O6:O14,1),""))</f>
        <v>40832</v>
      </c>
      <c r="E45" s="37" t="s">
        <v>120</v>
      </c>
      <c r="F45" s="38" t="s">
        <v>3</v>
      </c>
      <c r="G45" s="168"/>
      <c r="H45" s="168"/>
      <c r="I45" s="168"/>
      <c r="J45" s="168"/>
      <c r="K45" s="168"/>
      <c r="L45" s="168"/>
      <c r="M45" s="169">
        <f t="shared" si="13"/>
      </c>
      <c r="N45" s="170">
        <f t="shared" si="14"/>
      </c>
      <c r="O45" s="35">
        <f t="shared" si="15"/>
      </c>
      <c r="P45" s="35">
        <f t="shared" si="15"/>
      </c>
      <c r="Q45" s="35">
        <f t="shared" si="16"/>
      </c>
      <c r="R45" s="35">
        <f t="shared" si="16"/>
      </c>
    </row>
    <row r="46" spans="1:14" ht="10.5" customHeight="1">
      <c r="A46" s="132"/>
      <c r="B46" s="88">
        <v>3</v>
      </c>
      <c r="C46" s="182">
        <v>40699</v>
      </c>
      <c r="E46" s="68"/>
      <c r="F46" s="69"/>
      <c r="G46" s="69"/>
      <c r="H46" s="69"/>
      <c r="I46" s="69"/>
      <c r="J46" s="69"/>
      <c r="K46" s="69"/>
      <c r="L46" s="69"/>
      <c r="M46" s="69"/>
      <c r="N46" s="158"/>
    </row>
    <row r="47" spans="1:14" ht="10.5" customHeight="1">
      <c r="A47" s="44" t="s">
        <v>101</v>
      </c>
      <c r="B47" s="83">
        <v>1</v>
      </c>
      <c r="C47" s="181">
        <f>IF(C16="","",IF(COUNT(O69:O76)&gt;=1,SMALL(O69:O76,1),""))</f>
        <v>40832</v>
      </c>
      <c r="E47" s="15" t="s">
        <v>121</v>
      </c>
      <c r="F47" s="16"/>
      <c r="G47" s="16"/>
      <c r="H47" s="16"/>
      <c r="I47" s="16"/>
      <c r="J47" s="16"/>
      <c r="K47" s="16"/>
      <c r="L47" s="16"/>
      <c r="M47" s="16"/>
      <c r="N47" s="154"/>
    </row>
    <row r="48" spans="1:14" ht="10.5" customHeight="1" thickBot="1">
      <c r="A48" s="133" t="s">
        <v>102</v>
      </c>
      <c r="B48" s="86">
        <v>1</v>
      </c>
      <c r="C48" s="183">
        <f>IF(C16="","",IF(COUNT(P6:P76)&gt;=1,SMALL(P6:P76,1),""))</f>
        <v>40699</v>
      </c>
      <c r="E48" s="22" t="s">
        <v>58</v>
      </c>
      <c r="F48" s="23" t="s">
        <v>59</v>
      </c>
      <c r="G48" s="159" t="s">
        <v>60</v>
      </c>
      <c r="H48" s="159" t="s">
        <v>61</v>
      </c>
      <c r="I48" s="159" t="s">
        <v>62</v>
      </c>
      <c r="J48" s="159" t="s">
        <v>63</v>
      </c>
      <c r="K48" s="159" t="s">
        <v>64</v>
      </c>
      <c r="L48" s="160" t="s">
        <v>65</v>
      </c>
      <c r="M48" s="156" t="s">
        <v>66</v>
      </c>
      <c r="N48" s="157" t="s">
        <v>67</v>
      </c>
    </row>
    <row r="49" spans="1:18" ht="10.5" customHeight="1" thickBot="1">
      <c r="A49" s="134"/>
      <c r="B49" s="88">
        <v>2</v>
      </c>
      <c r="C49" s="180">
        <f>IF(C16="","",IF(COUNT(P6:P76)&gt;=2,SMALL(P6:P76,2),""))</f>
        <v>40832</v>
      </c>
      <c r="E49" s="30" t="s">
        <v>122</v>
      </c>
      <c r="F49" s="101" t="s">
        <v>5</v>
      </c>
      <c r="G49" s="190">
        <v>40327</v>
      </c>
      <c r="H49" s="190">
        <v>40327</v>
      </c>
      <c r="I49" s="190"/>
      <c r="J49" s="190"/>
      <c r="K49" s="190">
        <v>40327</v>
      </c>
      <c r="L49" s="190"/>
      <c r="M49" s="191">
        <f aca="true" t="shared" si="17" ref="M49:M55">IF(COUNT(G49:L49)&gt;=3,SMALL(G49:L49,3),"")</f>
        <v>40327</v>
      </c>
      <c r="N49" s="167">
        <f aca="true" t="shared" si="18" ref="N49:N55">IF(COUNT(G49:L49)=6,MAX(G49:L49),"")</f>
      </c>
      <c r="O49" s="35"/>
      <c r="P49" s="35">
        <f aca="true" t="shared" si="19" ref="O49:P55">IF($C$16="","",IF(N49="","",IF(N49&gt;=$C$16,N49,"")))</f>
      </c>
      <c r="Q49" s="35">
        <f aca="true" t="shared" si="20" ref="Q49:R55">IF($C$33="","",IF(M49="","",IF(M49&gt;=$C$33,M49,"")))</f>
      </c>
      <c r="R49" s="35">
        <f t="shared" si="20"/>
      </c>
    </row>
    <row r="50" spans="1:18" ht="10.5" customHeight="1" thickBot="1">
      <c r="A50" s="56" t="s">
        <v>104</v>
      </c>
      <c r="B50" s="93">
        <v>1</v>
      </c>
      <c r="C50" s="172">
        <v>40832</v>
      </c>
      <c r="E50" s="37" t="s">
        <v>123</v>
      </c>
      <c r="F50" s="38" t="s">
        <v>7</v>
      </c>
      <c r="G50" s="192">
        <v>40699</v>
      </c>
      <c r="H50" s="192">
        <v>40832</v>
      </c>
      <c r="I50" s="192">
        <v>40684</v>
      </c>
      <c r="J50" s="192">
        <v>40832</v>
      </c>
      <c r="K50" s="192">
        <v>40832</v>
      </c>
      <c r="L50" s="192">
        <v>40684</v>
      </c>
      <c r="M50" s="169">
        <f t="shared" si="17"/>
        <v>40699</v>
      </c>
      <c r="N50" s="170">
        <f t="shared" si="18"/>
        <v>40832</v>
      </c>
      <c r="O50" s="35">
        <f t="shared" si="19"/>
        <v>40699</v>
      </c>
      <c r="P50" s="35">
        <f t="shared" si="19"/>
        <v>40832</v>
      </c>
      <c r="Q50" s="35">
        <f t="shared" si="20"/>
      </c>
      <c r="R50" s="35"/>
    </row>
    <row r="51" spans="5:18" ht="10.5" customHeight="1" thickBot="1">
      <c r="E51" s="37" t="s">
        <v>124</v>
      </c>
      <c r="F51" s="38" t="s">
        <v>9</v>
      </c>
      <c r="G51" s="168">
        <v>40832</v>
      </c>
      <c r="H51" s="168">
        <v>40832</v>
      </c>
      <c r="I51" s="168">
        <v>40832</v>
      </c>
      <c r="J51" s="168"/>
      <c r="K51" s="168"/>
      <c r="L51" s="168"/>
      <c r="M51" s="169">
        <f t="shared" si="17"/>
        <v>40832</v>
      </c>
      <c r="N51" s="170">
        <f t="shared" si="18"/>
      </c>
      <c r="O51" s="35">
        <f t="shared" si="19"/>
        <v>40832</v>
      </c>
      <c r="P51" s="35">
        <f t="shared" si="19"/>
      </c>
      <c r="Q51" s="35"/>
      <c r="R51" s="35">
        <f t="shared" si="20"/>
      </c>
    </row>
    <row r="52" spans="1:18" ht="10.5" customHeight="1">
      <c r="A52" s="104" t="s">
        <v>125</v>
      </c>
      <c r="B52" s="105" t="s">
        <v>57</v>
      </c>
      <c r="C52" s="106">
        <f>IF(COUNTBLANK(C53:C65)=0,MAX(C53:C65),"")</f>
        <v>41424</v>
      </c>
      <c r="E52" s="37" t="s">
        <v>126</v>
      </c>
      <c r="F52" s="38" t="s">
        <v>11</v>
      </c>
      <c r="G52" s="168"/>
      <c r="H52" s="168"/>
      <c r="I52" s="168"/>
      <c r="J52" s="168"/>
      <c r="K52" s="168"/>
      <c r="L52" s="168"/>
      <c r="M52" s="169">
        <f t="shared" si="17"/>
      </c>
      <c r="N52" s="170">
        <f t="shared" si="18"/>
      </c>
      <c r="O52" s="35">
        <f t="shared" si="19"/>
      </c>
      <c r="P52" s="35">
        <f t="shared" si="19"/>
      </c>
      <c r="Q52" s="35">
        <f t="shared" si="20"/>
      </c>
      <c r="R52" s="35">
        <f t="shared" si="20"/>
      </c>
    </row>
    <row r="53" spans="1:18" ht="10.5" customHeight="1">
      <c r="A53" s="128" t="s">
        <v>68</v>
      </c>
      <c r="B53" s="76">
        <v>1</v>
      </c>
      <c r="C53" s="77">
        <v>41424</v>
      </c>
      <c r="E53" s="37" t="s">
        <v>127</v>
      </c>
      <c r="F53" s="38" t="s">
        <v>13</v>
      </c>
      <c r="G53" s="168">
        <v>41070</v>
      </c>
      <c r="H53" s="168">
        <v>41070</v>
      </c>
      <c r="I53" s="168">
        <v>41070</v>
      </c>
      <c r="J53" s="168">
        <v>41070</v>
      </c>
      <c r="K53" s="168">
        <v>41249</v>
      </c>
      <c r="L53" s="168">
        <v>41070</v>
      </c>
      <c r="M53" s="169">
        <f t="shared" si="17"/>
        <v>41070</v>
      </c>
      <c r="N53" s="170">
        <f t="shared" si="18"/>
        <v>41249</v>
      </c>
      <c r="O53" s="35">
        <f t="shared" si="19"/>
        <v>41070</v>
      </c>
      <c r="P53" s="35">
        <f t="shared" si="19"/>
        <v>41249</v>
      </c>
      <c r="Q53" s="35">
        <f t="shared" si="20"/>
        <v>41070</v>
      </c>
      <c r="R53" s="35">
        <f t="shared" si="20"/>
        <v>41249</v>
      </c>
    </row>
    <row r="54" spans="1:18" ht="10.5" customHeight="1">
      <c r="A54" s="131"/>
      <c r="B54" s="36">
        <v>2</v>
      </c>
      <c r="C54" s="48">
        <v>41424</v>
      </c>
      <c r="E54" s="37" t="s">
        <v>128</v>
      </c>
      <c r="F54" s="38" t="s">
        <v>15</v>
      </c>
      <c r="G54" s="168"/>
      <c r="H54" s="168"/>
      <c r="I54" s="168"/>
      <c r="J54" s="168"/>
      <c r="K54" s="168"/>
      <c r="L54" s="168"/>
      <c r="M54" s="169">
        <f t="shared" si="17"/>
      </c>
      <c r="N54" s="170">
        <f t="shared" si="18"/>
      </c>
      <c r="O54" s="35">
        <f t="shared" si="19"/>
      </c>
      <c r="P54" s="35">
        <f t="shared" si="19"/>
      </c>
      <c r="Q54" s="35">
        <f t="shared" si="20"/>
      </c>
      <c r="R54" s="35">
        <f t="shared" si="20"/>
      </c>
    </row>
    <row r="55" spans="1:18" ht="10.5" customHeight="1">
      <c r="A55" s="132"/>
      <c r="B55" s="36">
        <v>3</v>
      </c>
      <c r="C55" s="79">
        <f>IF(C33="","",IF(COUNT(Q6:Q14)&gt;=1,SMALL(Q6:Q14,1),""))</f>
        <v>40917</v>
      </c>
      <c r="E55" s="37" t="s">
        <v>129</v>
      </c>
      <c r="F55" s="38" t="s">
        <v>17</v>
      </c>
      <c r="G55" s="168"/>
      <c r="H55" s="168"/>
      <c r="I55" s="168"/>
      <c r="J55" s="168"/>
      <c r="K55" s="168"/>
      <c r="L55" s="168"/>
      <c r="M55" s="169">
        <f t="shared" si="17"/>
      </c>
      <c r="N55" s="170">
        <f t="shared" si="18"/>
      </c>
      <c r="O55" s="35">
        <f t="shared" si="19"/>
      </c>
      <c r="P55" s="35">
        <f t="shared" si="19"/>
      </c>
      <c r="Q55" s="35">
        <f t="shared" si="20"/>
      </c>
      <c r="R55" s="35">
        <f t="shared" si="20"/>
      </c>
    </row>
    <row r="56" spans="1:14" ht="10.5" customHeight="1">
      <c r="A56" s="44" t="s">
        <v>73</v>
      </c>
      <c r="B56" s="45">
        <v>1</v>
      </c>
      <c r="C56" s="84">
        <f>IF(C33="","",IF(COUNT(Q18:Q26)&gt;=1,SMALL(Q18:Q26,1),""))</f>
        <v>40972</v>
      </c>
      <c r="E56" s="68"/>
      <c r="F56" s="69"/>
      <c r="G56" s="69"/>
      <c r="H56" s="69"/>
      <c r="I56" s="69"/>
      <c r="J56" s="69"/>
      <c r="K56" s="69"/>
      <c r="L56" s="69"/>
      <c r="M56" s="69"/>
      <c r="N56" s="158"/>
    </row>
    <row r="57" spans="1:14" ht="10.5" customHeight="1">
      <c r="A57" s="128" t="s">
        <v>75</v>
      </c>
      <c r="B57" s="76">
        <v>1</v>
      </c>
      <c r="C57" s="81">
        <f>IF(C33="","",IF(COUNT(Q30:Q35)&gt;=1,SMALL(Q30:Q35,1),""))</f>
        <v>40917</v>
      </c>
      <c r="E57" s="15" t="s">
        <v>130</v>
      </c>
      <c r="F57" s="16"/>
      <c r="G57" s="16"/>
      <c r="H57" s="16"/>
      <c r="I57" s="16"/>
      <c r="J57" s="16"/>
      <c r="K57" s="16"/>
      <c r="L57" s="16"/>
      <c r="M57" s="16"/>
      <c r="N57" s="154"/>
    </row>
    <row r="58" spans="1:14" ht="10.5" customHeight="1">
      <c r="A58" s="131"/>
      <c r="B58" s="36">
        <v>2</v>
      </c>
      <c r="C58" s="79">
        <f>IF(C33="","",IF(COUNT(Q39:Q45)&gt;=1,SMALL(Q39:Q45,1),""))</f>
        <v>40917</v>
      </c>
      <c r="E58" s="22" t="s">
        <v>58</v>
      </c>
      <c r="F58" s="23" t="s">
        <v>59</v>
      </c>
      <c r="G58" s="23" t="s">
        <v>60</v>
      </c>
      <c r="H58" s="23" t="s">
        <v>61</v>
      </c>
      <c r="I58" s="23" t="s">
        <v>62</v>
      </c>
      <c r="J58" s="23" t="s">
        <v>63</v>
      </c>
      <c r="K58" s="23" t="s">
        <v>64</v>
      </c>
      <c r="L58" s="155" t="s">
        <v>65</v>
      </c>
      <c r="M58" s="156" t="s">
        <v>66</v>
      </c>
      <c r="N58" s="157" t="s">
        <v>67</v>
      </c>
    </row>
    <row r="59" spans="1:18" ht="10.5" customHeight="1">
      <c r="A59" s="131"/>
      <c r="B59" s="98">
        <v>3</v>
      </c>
      <c r="C59" s="79">
        <f>IF(C33="","",IF(COUNT(Q59:Q65)&gt;=1,SMALL(Q59:Q65,1),""))</f>
        <v>41308</v>
      </c>
      <c r="E59" s="30" t="s">
        <v>131</v>
      </c>
      <c r="F59" s="31" t="s">
        <v>19</v>
      </c>
      <c r="G59" s="168">
        <v>40573</v>
      </c>
      <c r="H59" s="168">
        <v>41308</v>
      </c>
      <c r="I59" s="168">
        <v>40699</v>
      </c>
      <c r="J59" s="168">
        <v>41336</v>
      </c>
      <c r="K59" s="168">
        <v>41308</v>
      </c>
      <c r="L59" s="168">
        <v>41308</v>
      </c>
      <c r="M59" s="166">
        <f aca="true" t="shared" si="21" ref="M59:M65">IF(COUNT(G59:L59)&gt;=3,SMALL(G59:L59,3),"")</f>
        <v>41308</v>
      </c>
      <c r="N59" s="167">
        <f aca="true" t="shared" si="22" ref="N59:N65">IF(COUNT(G59:L59)=6,MAX(G59:L59),"")</f>
        <v>41336</v>
      </c>
      <c r="O59" s="35">
        <f aca="true" t="shared" si="23" ref="O59:P65">IF($C$16="","",IF(M59="","",IF(M59&gt;=$C$16,M59,"")))</f>
        <v>41308</v>
      </c>
      <c r="P59" s="35">
        <f t="shared" si="23"/>
        <v>41336</v>
      </c>
      <c r="Q59" s="35">
        <f aca="true" t="shared" si="24" ref="Q59:R65">IF($C$33="","",IF(M59="","",IF(M59&gt;=$C$33,M59,"")))</f>
        <v>41308</v>
      </c>
      <c r="R59" s="35">
        <f t="shared" si="24"/>
        <v>41336</v>
      </c>
    </row>
    <row r="60" spans="1:18" ht="10.5" customHeight="1">
      <c r="A60" s="132"/>
      <c r="B60" s="88">
        <v>4</v>
      </c>
      <c r="C60" s="80">
        <f>IF(C33="","",IF(COUNT(Q59:Q65)&gt;=1,SMALL(Q59:Q65,1),""))</f>
        <v>41308</v>
      </c>
      <c r="E60" s="37" t="s">
        <v>132</v>
      </c>
      <c r="F60" s="38" t="s">
        <v>133</v>
      </c>
      <c r="G60" s="168">
        <v>40327</v>
      </c>
      <c r="H60" s="168">
        <v>40327</v>
      </c>
      <c r="I60" s="168"/>
      <c r="J60" s="168"/>
      <c r="K60" s="168">
        <v>40327</v>
      </c>
      <c r="L60" s="168"/>
      <c r="M60" s="169">
        <f t="shared" si="21"/>
        <v>40327</v>
      </c>
      <c r="N60" s="170">
        <f t="shared" si="22"/>
      </c>
      <c r="O60" s="35"/>
      <c r="P60" s="35">
        <f t="shared" si="23"/>
      </c>
      <c r="Q60" s="35">
        <f t="shared" si="24"/>
      </c>
      <c r="R60" s="35">
        <f t="shared" si="24"/>
      </c>
    </row>
    <row r="61" spans="1:18" ht="10.5" customHeight="1">
      <c r="A61" s="90" t="s">
        <v>79</v>
      </c>
      <c r="B61" s="83">
        <v>1</v>
      </c>
      <c r="C61" s="84">
        <f>IF(C33="","",IF(COUNT(Q69:Q76)&gt;=1,SMALL(Q69:Q76,1),""))</f>
        <v>40917</v>
      </c>
      <c r="E61" s="37" t="s">
        <v>134</v>
      </c>
      <c r="F61" s="38" t="s">
        <v>22</v>
      </c>
      <c r="G61" s="168"/>
      <c r="H61" s="168"/>
      <c r="I61" s="168"/>
      <c r="J61" s="168"/>
      <c r="K61" s="168"/>
      <c r="L61" s="168"/>
      <c r="M61" s="169">
        <f t="shared" si="21"/>
      </c>
      <c r="N61" s="170">
        <f t="shared" si="22"/>
      </c>
      <c r="O61" s="35">
        <f t="shared" si="23"/>
      </c>
      <c r="P61" s="35">
        <f t="shared" si="23"/>
      </c>
      <c r="Q61" s="35">
        <f t="shared" si="24"/>
      </c>
      <c r="R61" s="35">
        <f t="shared" si="24"/>
      </c>
    </row>
    <row r="62" spans="1:18" ht="10.5" customHeight="1">
      <c r="A62" s="128" t="s">
        <v>135</v>
      </c>
      <c r="B62" s="76">
        <v>1</v>
      </c>
      <c r="C62" s="81">
        <f>IF(C33="","",IF(COUNT(R6:R76)&gt;=1,SMALL(R6:R76,1),""))</f>
        <v>40917</v>
      </c>
      <c r="E62" s="37" t="s">
        <v>136</v>
      </c>
      <c r="F62" s="38" t="s">
        <v>24</v>
      </c>
      <c r="G62" s="168"/>
      <c r="H62" s="168"/>
      <c r="I62" s="168"/>
      <c r="J62" s="168"/>
      <c r="K62" s="168"/>
      <c r="L62" s="168"/>
      <c r="M62" s="169">
        <f t="shared" si="21"/>
      </c>
      <c r="N62" s="170">
        <f t="shared" si="22"/>
      </c>
      <c r="O62" s="35">
        <f t="shared" si="23"/>
      </c>
      <c r="P62" s="35">
        <f t="shared" si="23"/>
      </c>
      <c r="Q62" s="35">
        <f t="shared" si="24"/>
      </c>
      <c r="R62" s="35">
        <f t="shared" si="24"/>
      </c>
    </row>
    <row r="63" spans="1:18" ht="10.5" customHeight="1">
      <c r="A63" s="131"/>
      <c r="B63" s="36">
        <v>2</v>
      </c>
      <c r="C63" s="79">
        <f>IF(C33="","",IF(COUNT(R6:R76)&gt;=2,SMALL(R6:R76,2),""))</f>
        <v>41249</v>
      </c>
      <c r="E63" s="37" t="s">
        <v>137</v>
      </c>
      <c r="F63" s="38" t="s">
        <v>138</v>
      </c>
      <c r="G63" s="168"/>
      <c r="H63" s="168"/>
      <c r="I63" s="168"/>
      <c r="J63" s="168"/>
      <c r="K63" s="168"/>
      <c r="L63" s="168"/>
      <c r="M63" s="169">
        <f t="shared" si="21"/>
      </c>
      <c r="N63" s="170">
        <f t="shared" si="22"/>
      </c>
      <c r="O63" s="35">
        <f t="shared" si="23"/>
      </c>
      <c r="P63" s="35">
        <f t="shared" si="23"/>
      </c>
      <c r="Q63" s="35">
        <f t="shared" si="24"/>
      </c>
      <c r="R63" s="35">
        <f t="shared" si="24"/>
      </c>
    </row>
    <row r="64" spans="1:18" ht="10.5" customHeight="1">
      <c r="A64" s="132"/>
      <c r="B64" s="82">
        <v>3</v>
      </c>
      <c r="C64" s="80">
        <f>IF(C33="","",IF(COUNT(R6:R76)&gt;=3,SMALL(R6:R76,3),""))</f>
        <v>41336</v>
      </c>
      <c r="E64" s="37" t="s">
        <v>139</v>
      </c>
      <c r="F64" s="38" t="s">
        <v>140</v>
      </c>
      <c r="G64" s="168">
        <v>40832</v>
      </c>
      <c r="H64" s="168">
        <v>40832</v>
      </c>
      <c r="I64" s="168"/>
      <c r="J64" s="168"/>
      <c r="K64" s="168">
        <v>40832</v>
      </c>
      <c r="L64" s="168"/>
      <c r="M64" s="169">
        <f t="shared" si="21"/>
        <v>40832</v>
      </c>
      <c r="N64" s="170">
        <f t="shared" si="22"/>
      </c>
      <c r="O64" s="35">
        <f t="shared" si="23"/>
        <v>40832</v>
      </c>
      <c r="P64" s="35">
        <f t="shared" si="23"/>
      </c>
      <c r="Q64" s="35"/>
      <c r="R64" s="35">
        <f t="shared" si="24"/>
      </c>
    </row>
    <row r="65" spans="1:18" ht="10.5" customHeight="1" thickBot="1">
      <c r="A65" s="56" t="s">
        <v>141</v>
      </c>
      <c r="B65" s="93">
        <v>1</v>
      </c>
      <c r="C65" s="58">
        <v>41424</v>
      </c>
      <c r="E65" s="37" t="s">
        <v>142</v>
      </c>
      <c r="F65" s="38" t="s">
        <v>28</v>
      </c>
      <c r="G65" s="168"/>
      <c r="H65" s="168"/>
      <c r="I65" s="168"/>
      <c r="J65" s="168"/>
      <c r="K65" s="168"/>
      <c r="L65" s="168"/>
      <c r="M65" s="169">
        <f t="shared" si="21"/>
      </c>
      <c r="N65" s="170">
        <f t="shared" si="22"/>
      </c>
      <c r="O65" s="35">
        <f t="shared" si="23"/>
      </c>
      <c r="P65" s="35">
        <f t="shared" si="23"/>
      </c>
      <c r="Q65" s="35">
        <f t="shared" si="24"/>
      </c>
      <c r="R65" s="35">
        <f t="shared" si="24"/>
      </c>
    </row>
    <row r="66" spans="5:14" ht="10.5" customHeight="1">
      <c r="E66" s="68"/>
      <c r="F66" s="69"/>
      <c r="G66" s="69"/>
      <c r="H66" s="69"/>
      <c r="I66" s="69"/>
      <c r="J66" s="69"/>
      <c r="K66" s="69"/>
      <c r="L66" s="69"/>
      <c r="M66" s="69"/>
      <c r="N66" s="158"/>
    </row>
    <row r="67" spans="1:14" ht="10.5" customHeight="1" thickBot="1">
      <c r="A67" s="107"/>
      <c r="B67" s="108"/>
      <c r="C67" s="109"/>
      <c r="E67" s="15" t="s">
        <v>143</v>
      </c>
      <c r="F67" s="16"/>
      <c r="G67" s="16"/>
      <c r="H67" s="16"/>
      <c r="I67" s="16"/>
      <c r="J67" s="16"/>
      <c r="K67" s="16"/>
      <c r="L67" s="16"/>
      <c r="M67" s="16"/>
      <c r="N67" s="154"/>
    </row>
    <row r="68" spans="1:14" ht="10.5" customHeight="1">
      <c r="A68" s="135" t="s">
        <v>144</v>
      </c>
      <c r="B68" s="136"/>
      <c r="C68" s="137"/>
      <c r="E68" s="22" t="s">
        <v>58</v>
      </c>
      <c r="F68" s="23" t="s">
        <v>59</v>
      </c>
      <c r="G68" s="23" t="s">
        <v>60</v>
      </c>
      <c r="H68" s="23" t="s">
        <v>61</v>
      </c>
      <c r="I68" s="23" t="s">
        <v>62</v>
      </c>
      <c r="J68" s="23" t="s">
        <v>63</v>
      </c>
      <c r="K68" s="23" t="s">
        <v>64</v>
      </c>
      <c r="L68" s="155" t="s">
        <v>65</v>
      </c>
      <c r="M68" s="156" t="s">
        <v>66</v>
      </c>
      <c r="N68" s="157" t="s">
        <v>67</v>
      </c>
    </row>
    <row r="69" spans="1:18" ht="10.5" customHeight="1">
      <c r="A69" s="138"/>
      <c r="B69" s="139"/>
      <c r="C69" s="142"/>
      <c r="E69" s="30" t="s">
        <v>145</v>
      </c>
      <c r="F69" s="31" t="s">
        <v>30</v>
      </c>
      <c r="G69" s="168"/>
      <c r="H69" s="168"/>
      <c r="I69" s="168"/>
      <c r="J69" s="168"/>
      <c r="K69" s="168"/>
      <c r="L69" s="168"/>
      <c r="M69" s="166">
        <f aca="true" t="shared" si="25" ref="M69:M76">IF(COUNT(G69:L69)&gt;=3,SMALL(G69:L69,3),"")</f>
      </c>
      <c r="N69" s="167">
        <f aca="true" t="shared" si="26" ref="N69:N76">IF(COUNT(G69:L69)=6,MAX(G69:L69),"")</f>
      </c>
      <c r="O69" s="35">
        <f aca="true" t="shared" si="27" ref="O69:P76">IF($C$16="","",IF(M69="","",IF(M69&gt;=$C$16,M69,"")))</f>
      </c>
      <c r="P69" s="35">
        <f t="shared" si="27"/>
      </c>
      <c r="Q69" s="35">
        <f aca="true" t="shared" si="28" ref="Q69:R76">IF($C$33="","",IF(M69="","",IF(M69&gt;=$C$33,M69,"")))</f>
      </c>
      <c r="R69" s="35">
        <f t="shared" si="28"/>
      </c>
    </row>
    <row r="70" spans="1:18" ht="10.5" customHeight="1" thickBot="1">
      <c r="A70" s="140"/>
      <c r="B70" s="141"/>
      <c r="C70" s="143"/>
      <c r="E70" s="37" t="s">
        <v>146</v>
      </c>
      <c r="F70" s="38" t="s">
        <v>0</v>
      </c>
      <c r="G70" s="168">
        <v>40917</v>
      </c>
      <c r="H70" s="168">
        <v>40917</v>
      </c>
      <c r="I70" s="168">
        <v>40917</v>
      </c>
      <c r="J70" s="168">
        <v>40917</v>
      </c>
      <c r="K70" s="189">
        <v>40917</v>
      </c>
      <c r="L70" s="168">
        <v>40917</v>
      </c>
      <c r="M70" s="169">
        <f t="shared" si="25"/>
        <v>40917</v>
      </c>
      <c r="N70" s="170">
        <f t="shared" si="26"/>
        <v>40917</v>
      </c>
      <c r="O70" s="35">
        <f t="shared" si="27"/>
        <v>40917</v>
      </c>
      <c r="P70" s="35">
        <f t="shared" si="27"/>
        <v>40917</v>
      </c>
      <c r="Q70" s="35">
        <f t="shared" si="28"/>
        <v>40917</v>
      </c>
      <c r="R70" s="35">
        <f t="shared" si="28"/>
        <v>40917</v>
      </c>
    </row>
    <row r="71" spans="1:18" ht="10.5" customHeight="1" thickBot="1">
      <c r="A71" s="144"/>
      <c r="B71" s="145"/>
      <c r="C71" s="146"/>
      <c r="E71" s="37" t="s">
        <v>147</v>
      </c>
      <c r="F71" s="38" t="s">
        <v>33</v>
      </c>
      <c r="G71" s="168"/>
      <c r="H71" s="168"/>
      <c r="I71" s="168"/>
      <c r="J71" s="193"/>
      <c r="K71" s="190"/>
      <c r="L71" s="188"/>
      <c r="M71" s="169">
        <f t="shared" si="25"/>
      </c>
      <c r="N71" s="170">
        <f t="shared" si="26"/>
      </c>
      <c r="O71" s="35">
        <f t="shared" si="27"/>
      </c>
      <c r="P71" s="35">
        <f t="shared" si="27"/>
      </c>
      <c r="Q71" s="35">
        <f t="shared" si="28"/>
      </c>
      <c r="R71" s="35">
        <f t="shared" si="28"/>
      </c>
    </row>
    <row r="72" spans="1:18" ht="10.5" customHeight="1">
      <c r="A72" s="144"/>
      <c r="B72" s="145"/>
      <c r="C72" s="146"/>
      <c r="E72" s="37" t="s">
        <v>148</v>
      </c>
      <c r="F72" s="38" t="s">
        <v>35</v>
      </c>
      <c r="G72" s="168">
        <v>40327</v>
      </c>
      <c r="H72" s="168"/>
      <c r="I72" s="168"/>
      <c r="J72" s="168"/>
      <c r="K72" s="192">
        <v>40327</v>
      </c>
      <c r="L72" s="168">
        <v>40327</v>
      </c>
      <c r="M72" s="169">
        <f t="shared" si="25"/>
        <v>40327</v>
      </c>
      <c r="N72" s="170">
        <f t="shared" si="26"/>
      </c>
      <c r="O72" s="35"/>
      <c r="P72" s="35">
        <f t="shared" si="27"/>
      </c>
      <c r="Q72" s="35">
        <f t="shared" si="28"/>
      </c>
      <c r="R72" s="35">
        <f t="shared" si="28"/>
      </c>
    </row>
    <row r="73" spans="1:18" ht="10.5" customHeight="1">
      <c r="A73" s="144"/>
      <c r="B73" s="145"/>
      <c r="C73" s="146"/>
      <c r="E73" s="37" t="s">
        <v>149</v>
      </c>
      <c r="F73" s="38" t="s">
        <v>150</v>
      </c>
      <c r="G73" s="168"/>
      <c r="H73" s="168"/>
      <c r="I73" s="168"/>
      <c r="J73" s="168"/>
      <c r="K73" s="168"/>
      <c r="L73" s="168"/>
      <c r="M73" s="169">
        <f t="shared" si="25"/>
      </c>
      <c r="N73" s="170">
        <f t="shared" si="26"/>
      </c>
      <c r="O73" s="35">
        <f t="shared" si="27"/>
      </c>
      <c r="P73" s="35">
        <f t="shared" si="27"/>
      </c>
      <c r="Q73" s="35">
        <f t="shared" si="28"/>
      </c>
      <c r="R73" s="35">
        <f t="shared" si="28"/>
      </c>
    </row>
    <row r="74" spans="1:18" ht="10.5" customHeight="1">
      <c r="A74" s="144"/>
      <c r="B74" s="145"/>
      <c r="C74" s="146"/>
      <c r="E74" s="37" t="s">
        <v>151</v>
      </c>
      <c r="F74" s="38" t="s">
        <v>38</v>
      </c>
      <c r="G74" s="168"/>
      <c r="H74" s="168">
        <v>40832</v>
      </c>
      <c r="I74" s="168"/>
      <c r="J74" s="168">
        <v>40832</v>
      </c>
      <c r="K74" s="168">
        <v>40832</v>
      </c>
      <c r="L74" s="168"/>
      <c r="M74" s="169">
        <f t="shared" si="25"/>
        <v>40832</v>
      </c>
      <c r="N74" s="170">
        <f t="shared" si="26"/>
      </c>
      <c r="O74" s="35">
        <f t="shared" si="27"/>
        <v>40832</v>
      </c>
      <c r="P74" s="35">
        <f t="shared" si="27"/>
      </c>
      <c r="Q74" s="35"/>
      <c r="R74" s="35">
        <f t="shared" si="28"/>
      </c>
    </row>
    <row r="75" spans="1:18" ht="10.5" customHeight="1">
      <c r="A75" s="140"/>
      <c r="B75" s="141"/>
      <c r="C75" s="143"/>
      <c r="E75" s="37" t="s">
        <v>152</v>
      </c>
      <c r="F75" s="38" t="s">
        <v>40</v>
      </c>
      <c r="G75" s="168"/>
      <c r="H75" s="168"/>
      <c r="I75" s="168"/>
      <c r="J75" s="168"/>
      <c r="K75" s="168"/>
      <c r="L75" s="168"/>
      <c r="M75" s="169">
        <f t="shared" si="25"/>
      </c>
      <c r="N75" s="170">
        <f t="shared" si="26"/>
      </c>
      <c r="O75" s="35">
        <f t="shared" si="27"/>
      </c>
      <c r="P75" s="35">
        <f t="shared" si="27"/>
      </c>
      <c r="Q75" s="35">
        <f t="shared" si="28"/>
      </c>
      <c r="R75" s="35">
        <f t="shared" si="28"/>
      </c>
    </row>
    <row r="76" spans="1:18" ht="10.5" customHeight="1" thickBot="1">
      <c r="A76" s="147"/>
      <c r="B76" s="148"/>
      <c r="C76" s="149"/>
      <c r="E76" s="112" t="s">
        <v>153</v>
      </c>
      <c r="F76" s="113" t="s">
        <v>42</v>
      </c>
      <c r="G76" s="184"/>
      <c r="H76" s="184"/>
      <c r="I76" s="184"/>
      <c r="J76" s="184"/>
      <c r="K76" s="184"/>
      <c r="L76" s="185"/>
      <c r="M76" s="186">
        <f t="shared" si="25"/>
      </c>
      <c r="N76" s="187">
        <f t="shared" si="26"/>
      </c>
      <c r="O76" s="35">
        <f t="shared" si="27"/>
      </c>
      <c r="P76" s="35">
        <f t="shared" si="27"/>
      </c>
      <c r="Q76" s="35">
        <f t="shared" si="28"/>
      </c>
      <c r="R76" s="35">
        <f t="shared" si="28"/>
      </c>
    </row>
    <row r="77" spans="1:18" ht="10.5" customHeight="1">
      <c r="A77" s="110" t="s">
        <v>154</v>
      </c>
      <c r="B77" s="110"/>
      <c r="C77" s="118"/>
      <c r="E77" s="119"/>
      <c r="F77" s="120"/>
      <c r="G77" s="161"/>
      <c r="H77" s="161"/>
      <c r="I77" s="161"/>
      <c r="J77" s="161"/>
      <c r="K77" s="161"/>
      <c r="L77" s="161"/>
      <c r="M77" s="162"/>
      <c r="N77" s="162"/>
      <c r="O77" s="35"/>
      <c r="P77" s="35"/>
      <c r="Q77" s="35"/>
      <c r="R77" s="35"/>
    </row>
    <row r="78" spans="1:18" ht="10.5" customHeight="1">
      <c r="A78" s="110" t="s">
        <v>155</v>
      </c>
      <c r="B78" s="110"/>
      <c r="C78" s="118"/>
      <c r="E78" s="119"/>
      <c r="F78" s="120"/>
      <c r="G78" s="161"/>
      <c r="H78" s="161"/>
      <c r="I78" s="161"/>
      <c r="J78" s="161"/>
      <c r="K78" s="161"/>
      <c r="L78" s="161"/>
      <c r="M78" s="162"/>
      <c r="N78" s="162"/>
      <c r="O78" s="35"/>
      <c r="P78" s="35"/>
      <c r="Q78" s="35"/>
      <c r="R78" s="35"/>
    </row>
  </sheetData>
  <sheetProtection/>
  <mergeCells count="22">
    <mergeCell ref="A73:B74"/>
    <mergeCell ref="C73:C74"/>
    <mergeCell ref="A75:B76"/>
    <mergeCell ref="C75:C76"/>
    <mergeCell ref="A62:A64"/>
    <mergeCell ref="A68:C68"/>
    <mergeCell ref="A69:B70"/>
    <mergeCell ref="C69:C70"/>
    <mergeCell ref="A71:B72"/>
    <mergeCell ref="C71:C72"/>
    <mergeCell ref="A34:A39"/>
    <mergeCell ref="A40:A42"/>
    <mergeCell ref="A44:A46"/>
    <mergeCell ref="A48:A49"/>
    <mergeCell ref="A53:A55"/>
    <mergeCell ref="A57:A60"/>
    <mergeCell ref="A1:E1"/>
    <mergeCell ref="A6:A8"/>
    <mergeCell ref="A10:A12"/>
    <mergeCell ref="A17:A22"/>
    <mergeCell ref="A23:A25"/>
    <mergeCell ref="A27:A28"/>
  </mergeCells>
  <conditionalFormatting sqref="M6:M14 M18:M26 M30:M35 M39:M45 M49:M55 M59:M65 M69:M78">
    <cfRule type="cellIs" priority="3" dxfId="0" operator="notEqual" stopIfTrue="1">
      <formula>""</formula>
    </cfRule>
  </conditionalFormatting>
  <conditionalFormatting sqref="G6:L12 G30:L35 G18:L26 G39:L45 G69:L78 G49:L55 G59:L65">
    <cfRule type="expression" priority="4" dxfId="1" stopIfTrue="1">
      <formula>$N6&lt;&gt;""</formula>
    </cfRule>
    <cfRule type="cellIs" priority="5" dxfId="0" operator="greaterThanOrEqual" stopIfTrue="1">
      <formula>1</formula>
    </cfRule>
  </conditionalFormatting>
  <conditionalFormatting sqref="F6:F14 F18:F26 F30:F35 F39:F45 F49:F55 F59:F65 F69:F78">
    <cfRule type="expression" priority="6" dxfId="1" stopIfTrue="1">
      <formula>N6&lt;&gt;""</formula>
    </cfRule>
    <cfRule type="expression" priority="7" dxfId="0" stopIfTrue="1">
      <formula>M6&lt;&gt;""</formula>
    </cfRule>
  </conditionalFormatting>
  <conditionalFormatting sqref="E6:E14 E18:E26 E30:E35 E39:E45 E49:E55 E59:E65 E69:E78">
    <cfRule type="expression" priority="8" dxfId="1" stopIfTrue="1">
      <formula>N6&lt;&gt;""</formula>
    </cfRule>
    <cfRule type="expression" priority="9" dxfId="0" stopIfTrue="1">
      <formula>M6&lt;&gt;""</formula>
    </cfRule>
  </conditionalFormatting>
  <conditionalFormatting sqref="N18:N26 N6:N14 N30:N35 N39:N45 N49:N55 N59:N65 N69:N78">
    <cfRule type="cellIs" priority="10" dxfId="1" operator="notEqual" stopIfTrue="1">
      <formula>""</formula>
    </cfRule>
  </conditionalFormatting>
  <conditionalFormatting sqref="G13:L14">
    <cfRule type="expression" priority="1" dxfId="1" stopIfTrue="1">
      <formula>$N13&lt;&gt;""</formula>
    </cfRule>
    <cfRule type="cellIs" priority="2" dxfId="0" operator="greaterThanOrEqual" stopIfTrue="1">
      <formula>1</formula>
    </cfRule>
  </conditionalFormatting>
  <dataValidations count="5">
    <dataValidation type="date" operator="greaterThanOrEqual" allowBlank="1" showInputMessage="1" showErrorMessage="1" errorTitle="入隊/上進日付を入力下さい" error="（例）&#10;2002/9/1&#10;02/9/1&#10;9/1" sqref="B3">
      <formula1>36526</formula1>
    </dataValidation>
    <dataValidation type="date" operator="greaterThan" allowBlank="1" showInputMessage="1" showErrorMessage="1" promptTitle="日付入力" prompt="（例）02/9/1" imeMode="off" sqref="C50 C52:C54 C33:C37 C65 C16:C20 C44 C46 C69:C78 C28 C31 C5:C14">
      <formula1>36526</formula1>
    </dataValidation>
    <dataValidation type="date" operator="greaterThan" allowBlank="1" showInputMessage="1" showErrorMessage="1" imeMode="off" sqref="G69:L78 G59:L65 G30:L35 G18:L26 G49:L55 G39:L45 G6:L14">
      <formula1>36526</formula1>
    </dataValidation>
    <dataValidation allowBlank="1" showInputMessage="1" showErrorMessage="1" imeMode="on" sqref="G1:N1 A69:B78"/>
    <dataValidation operator="greaterThanOrEqual" allowBlank="1" showInputMessage="1" showErrorMessage="1" imeMode="off" sqref="C15 C67"/>
  </dataValidations>
  <printOptions horizontalCentered="1" verticalCentered="1"/>
  <pageMargins left="0.7874015748031497" right="0.5905511811023623" top="0.3937007874015748" bottom="0.3937007874015748" header="0.5118110236220472" footer="0.5118110236220472"/>
  <pageSetup horizontalDpi="300" verticalDpi="300" orientation="portrait" paperSize="9" scale="98" r:id="rId3"/>
  <rowBreaks count="1" manualBreakCount="1">
    <brk id="7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育美Win8</dc:creator>
  <cp:keywords/>
  <dc:description/>
  <cp:lastModifiedBy>PC-User</cp:lastModifiedBy>
  <cp:lastPrinted>2014-07-28T00:05:01Z</cp:lastPrinted>
  <dcterms:created xsi:type="dcterms:W3CDTF">2013-11-06T14:56:54Z</dcterms:created>
  <dcterms:modified xsi:type="dcterms:W3CDTF">2015-01-21T14:16:53Z</dcterms:modified>
  <cp:category/>
  <cp:version/>
  <cp:contentType/>
  <cp:contentStatus/>
</cp:coreProperties>
</file>